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ApprntcshpsStndrdsQlfctns/PubStds/Occupations/CSS/NVQ/"/>
    </mc:Choice>
  </mc:AlternateContent>
  <xr:revisionPtr revIDLastSave="486" documentId="11_59E873FF3078567ADE0E4BA2D0C9AC3E98C6BC72" xr6:coauthVersionLast="45" xr6:coauthVersionMax="45" xr10:uidLastSave="{45BBFA55-4152-44D1-8C6C-ECDD487A3E4D}"/>
  <bookViews>
    <workbookView xWindow="-19320" yWindow="-2100" windowWidth="19440" windowHeight="15000" xr2:uid="{00000000-000D-0000-FFFF-FFFF00000000}"/>
  </bookViews>
  <sheets>
    <sheet name="L4 CSS" sheetId="2" r:id="rId1"/>
  </sheets>
  <definedNames>
    <definedName name="_xlnm._FilterDatabase" localSheetId="0" hidden="1">'L4 CSS'!$A$18:$K$293</definedName>
    <definedName name="_xlnm.Print_Area" localSheetId="0">'L4 CSS'!$A$1:$J$423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2" l="1"/>
  <c r="E291" i="2" l="1"/>
  <c r="E292" i="2" s="1"/>
  <c r="D291" i="2"/>
  <c r="C291" i="2"/>
  <c r="E251" i="2"/>
  <c r="E252" i="2" s="1"/>
  <c r="D251" i="2"/>
  <c r="C251" i="2"/>
  <c r="E211" i="2"/>
  <c r="E212" i="2" s="1"/>
  <c r="D211" i="2"/>
  <c r="C211" i="2"/>
  <c r="E171" i="2"/>
  <c r="E172" i="2" s="1"/>
  <c r="D171" i="2"/>
  <c r="C171" i="2"/>
  <c r="E131" i="2"/>
  <c r="E132" i="2" s="1"/>
  <c r="D131" i="2"/>
  <c r="C131" i="2"/>
  <c r="E91" i="2"/>
  <c r="E92" i="2" s="1"/>
  <c r="D91" i="2"/>
  <c r="C91" i="2"/>
  <c r="E51" i="2"/>
  <c r="E52" i="2" s="1"/>
  <c r="D51" i="2"/>
  <c r="C51" i="2"/>
  <c r="F190" i="2"/>
  <c r="F110" i="2"/>
  <c r="F150" i="2"/>
  <c r="C52" i="2" l="1"/>
  <c r="C53" i="2" s="1"/>
  <c r="C212" i="2"/>
  <c r="C213" i="2" s="1"/>
  <c r="F288" i="2"/>
  <c r="F287" i="2"/>
  <c r="F286" i="2"/>
  <c r="F280" i="2"/>
  <c r="F279" i="2"/>
  <c r="F285" i="2"/>
  <c r="F284" i="2"/>
  <c r="F271" i="2"/>
  <c r="F270" i="2"/>
  <c r="F282" i="2"/>
  <c r="F281" i="2"/>
  <c r="F278" i="2"/>
  <c r="F277" i="2"/>
  <c r="F276" i="2"/>
  <c r="F272" i="2"/>
  <c r="F290" i="2"/>
  <c r="F289" i="2"/>
  <c r="F275" i="2"/>
  <c r="F274" i="2"/>
  <c r="F269" i="2"/>
  <c r="F268" i="2"/>
  <c r="F267" i="2"/>
  <c r="F266" i="2"/>
  <c r="F265" i="2"/>
  <c r="F264" i="2"/>
  <c r="F263" i="2"/>
  <c r="F262" i="2"/>
  <c r="F261" i="2"/>
  <c r="F232" i="2"/>
  <c r="F248" i="2"/>
  <c r="F247" i="2"/>
  <c r="F245" i="2"/>
  <c r="F244" i="2"/>
  <c r="F240" i="2"/>
  <c r="F249" i="2"/>
  <c r="F239" i="2"/>
  <c r="F246" i="2"/>
  <c r="F238" i="2"/>
  <c r="F237" i="2"/>
  <c r="F236" i="2"/>
  <c r="F231" i="2"/>
  <c r="F235" i="2"/>
  <c r="F230" i="2"/>
  <c r="F243" i="2"/>
  <c r="F242" i="2"/>
  <c r="F233" i="2"/>
  <c r="F250" i="2"/>
  <c r="F229" i="2"/>
  <c r="F228" i="2"/>
  <c r="F227" i="2"/>
  <c r="F226" i="2"/>
  <c r="F225" i="2"/>
  <c r="F224" i="2"/>
  <c r="F223" i="2"/>
  <c r="F222" i="2"/>
  <c r="F221" i="2"/>
  <c r="F195" i="2"/>
  <c r="F196" i="2"/>
  <c r="F210" i="2"/>
  <c r="F207" i="2"/>
  <c r="F206" i="2"/>
  <c r="F204" i="2"/>
  <c r="F191" i="2"/>
  <c r="F203" i="2"/>
  <c r="F202" i="2"/>
  <c r="F209" i="2"/>
  <c r="F208" i="2"/>
  <c r="F201" i="2"/>
  <c r="F200" i="2"/>
  <c r="F199" i="2"/>
  <c r="F198" i="2"/>
  <c r="F197" i="2"/>
  <c r="F194" i="2"/>
  <c r="F193" i="2"/>
  <c r="F189" i="2"/>
  <c r="F188" i="2"/>
  <c r="F187" i="2"/>
  <c r="F186" i="2"/>
  <c r="F185" i="2"/>
  <c r="F184" i="2"/>
  <c r="F183" i="2"/>
  <c r="F182" i="2"/>
  <c r="F181" i="2"/>
  <c r="F164" i="2"/>
  <c r="F163" i="2"/>
  <c r="F162" i="2"/>
  <c r="F161" i="2"/>
  <c r="F160" i="2"/>
  <c r="F152" i="2"/>
  <c r="F170" i="2"/>
  <c r="F169" i="2"/>
  <c r="F168" i="2"/>
  <c r="F166" i="2"/>
  <c r="F165" i="2"/>
  <c r="F159" i="2"/>
  <c r="F158" i="2"/>
  <c r="F157" i="2"/>
  <c r="F156" i="2"/>
  <c r="F155" i="2"/>
  <c r="F154" i="2"/>
  <c r="F151" i="2"/>
  <c r="F149" i="2"/>
  <c r="F148" i="2"/>
  <c r="F147" i="2"/>
  <c r="F146" i="2"/>
  <c r="F145" i="2"/>
  <c r="F144" i="2"/>
  <c r="F143" i="2"/>
  <c r="F142" i="2"/>
  <c r="F141" i="2"/>
  <c r="C292" i="2" l="1"/>
  <c r="C252" i="2"/>
  <c r="D177" i="2"/>
  <c r="C172" i="2"/>
  <c r="C173" i="2" s="1"/>
  <c r="D137" i="2" s="1"/>
  <c r="F111" i="2"/>
  <c r="F130" i="2"/>
  <c r="F129" i="2"/>
  <c r="F128" i="2"/>
  <c r="F127" i="2"/>
  <c r="F112" i="2"/>
  <c r="F116" i="2"/>
  <c r="F115" i="2"/>
  <c r="F122" i="2"/>
  <c r="F121" i="2"/>
  <c r="F113" i="2"/>
  <c r="F120" i="2"/>
  <c r="F119" i="2"/>
  <c r="F118" i="2"/>
  <c r="F117" i="2"/>
  <c r="F123" i="2"/>
  <c r="F126" i="2"/>
  <c r="F125" i="2"/>
  <c r="F109" i="2"/>
  <c r="F108" i="2"/>
  <c r="F107" i="2"/>
  <c r="F106" i="2"/>
  <c r="F105" i="2"/>
  <c r="F104" i="2"/>
  <c r="F103" i="2"/>
  <c r="F102" i="2"/>
  <c r="F101" i="2"/>
  <c r="F72" i="2"/>
  <c r="C253" i="2" l="1"/>
  <c r="D217" i="2" s="1"/>
  <c r="C293" i="2"/>
  <c r="D257" i="2" s="1"/>
  <c r="C132" i="2"/>
  <c r="C133" i="2" s="1"/>
  <c r="D97" i="2" s="1"/>
  <c r="F90" i="2"/>
  <c r="F89" i="2"/>
  <c r="F88" i="2"/>
  <c r="F87" i="2"/>
  <c r="F80" i="2"/>
  <c r="F86" i="2"/>
  <c r="F71" i="2"/>
  <c r="F73" i="2"/>
  <c r="F81" i="2"/>
  <c r="F79" i="2"/>
  <c r="F78" i="2"/>
  <c r="F77" i="2"/>
  <c r="F85" i="2"/>
  <c r="F84" i="2"/>
  <c r="F82" i="2"/>
  <c r="F76" i="2"/>
  <c r="F75" i="2"/>
  <c r="F69" i="2"/>
  <c r="F68" i="2"/>
  <c r="F67" i="2"/>
  <c r="F66" i="2"/>
  <c r="F65" i="2"/>
  <c r="F64" i="2"/>
  <c r="F63" i="2"/>
  <c r="F62" i="2"/>
  <c r="F61" i="2"/>
  <c r="C92" i="2" l="1"/>
  <c r="F31" i="2"/>
  <c r="C93" i="2" l="1"/>
  <c r="D57" i="2" s="1"/>
  <c r="F46" i="2"/>
  <c r="F47" i="2"/>
  <c r="F48" i="2"/>
  <c r="F30" i="2" l="1"/>
  <c r="F32" i="2"/>
  <c r="F33" i="2"/>
  <c r="F50" i="2"/>
  <c r="F49" i="2"/>
  <c r="F45" i="2"/>
  <c r="F44" i="2"/>
  <c r="F43" i="2"/>
  <c r="F36" i="2"/>
  <c r="F37" i="2"/>
  <c r="F38" i="2"/>
  <c r="F39" i="2"/>
  <c r="F40" i="2"/>
  <c r="F41" i="2"/>
  <c r="F21" i="2"/>
  <c r="F22" i="2"/>
  <c r="F23" i="2"/>
  <c r="F24" i="2"/>
  <c r="F25" i="2"/>
  <c r="F26" i="2"/>
  <c r="F27" i="2"/>
  <c r="F28" i="2"/>
  <c r="F29" i="2"/>
  <c r="F35" i="2" l="1"/>
  <c r="D17" i="2" l="1"/>
</calcChain>
</file>

<file path=xl/sharedStrings.xml><?xml version="1.0" encoding="utf-8"?>
<sst xmlns="http://schemas.openxmlformats.org/spreadsheetml/2006/main" count="1023" uniqueCount="144">
  <si>
    <r>
      <t xml:space="preserve">Guided Learning Hours  </t>
    </r>
    <r>
      <rPr>
        <sz val="11"/>
        <rFont val="Arial"/>
        <family val="2"/>
      </rPr>
      <t>eg contact time or supervised learning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</si>
  <si>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rFont val="Arial"/>
        <family val="2"/>
      </rPr>
      <t>can</t>
    </r>
    <r>
      <rPr>
        <sz val="1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</si>
  <si>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rFont val="Arial"/>
        <family val="2"/>
      </rPr>
      <t>Learners own study/research, practice of skills, compilation of portfolio of work evidence</t>
    </r>
  </si>
  <si>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</si>
  <si>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</si>
  <si>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</si>
  <si>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</si>
  <si>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</si>
  <si>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</si>
  <si>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</si>
  <si>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</si>
  <si>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</si>
  <si>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</si>
  <si>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</si>
  <si>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M</t>
  </si>
  <si>
    <t>N</t>
  </si>
  <si>
    <t>OWS</t>
  </si>
  <si>
    <t>Developing and maintaining good occupational working relationships in the workplace</t>
  </si>
  <si>
    <t>O</t>
  </si>
  <si>
    <t xml:space="preserve">Additional (not compulsory) </t>
  </si>
  <si>
    <t>A</t>
  </si>
  <si>
    <t>Sub - Totals</t>
  </si>
  <si>
    <t>Totals</t>
  </si>
  <si>
    <t>LEVEL 4 NVQ &amp; TQT STRUCTURE</t>
  </si>
  <si>
    <t>Version 1 of the combined NVQ and TQT structure February 2021</t>
  </si>
  <si>
    <r>
      <t>Duplicated Learning –</t>
    </r>
    <r>
      <rPr>
        <sz val="11"/>
        <rFont val="Arial"/>
        <family val="2"/>
      </rPr>
      <t xml:space="preserve"> Not applicable</t>
    </r>
  </si>
  <si>
    <t>210 v3</t>
  </si>
  <si>
    <t>703 v3</t>
  </si>
  <si>
    <t>705 v3</t>
  </si>
  <si>
    <t>707 v2</t>
  </si>
  <si>
    <t>710 v2</t>
  </si>
  <si>
    <t>725 v1</t>
  </si>
  <si>
    <t>Implementing, maintaining and reviewing systems for health, safety, welfare, wellbeing and environmental protection in the workplace</t>
  </si>
  <si>
    <t>Assessing and agreeing work methods for carrying out site operations in the workplace</t>
  </si>
  <si>
    <t>Planning work activities and resources to meet project requirements in the workplace</t>
  </si>
  <si>
    <t>Coordinating and organising the control of work in the workplace</t>
  </si>
  <si>
    <t>Controlling work progress against agreed programmes in the workplace</t>
  </si>
  <si>
    <t>Allocating and monitoring the use of plant, equipment or machinery in the workplace</t>
  </si>
  <si>
    <t>Controlling work against agreed quality standards in the workplace</t>
  </si>
  <si>
    <t>Contributing to the control of work quantities and costs in the workplace</t>
  </si>
  <si>
    <t>Maintaining supplies of materials to meet project requirements in the workplace</t>
  </si>
  <si>
    <t>Maintaining the dimensional accuracy of work in the workplace</t>
  </si>
  <si>
    <t>Co-ordinating preparation for site operations in the workplace</t>
  </si>
  <si>
    <t>Supervising the installation, maintenance, monitoring and removal of temporary works in the workplace</t>
  </si>
  <si>
    <t>MINIMUM OF 15 UNITS REQUIRED</t>
  </si>
  <si>
    <t xml:space="preserve">Plus 1 optional units required </t>
  </si>
  <si>
    <t>Allocating work and monitoring people's performance in the workplace</t>
  </si>
  <si>
    <t>Enabling learning opportunities for given work teams in the workplace</t>
  </si>
  <si>
    <t>Contributing to the identification of work teams in the workplace</t>
  </si>
  <si>
    <t>Supervising activities to traditional and heritage buildings and structures in the workplace</t>
  </si>
  <si>
    <t>Supervising the pre-installation planning for retrofit works in the workplace</t>
  </si>
  <si>
    <t>Supervising the installation, commissioning and handover of retrofit works in the workplace</t>
  </si>
  <si>
    <t>698 v1</t>
  </si>
  <si>
    <t>699 v1</t>
  </si>
  <si>
    <t>715 v2</t>
  </si>
  <si>
    <t>721 v2</t>
  </si>
  <si>
    <t xml:space="preserve">740 v2 </t>
  </si>
  <si>
    <t>Total TQT</t>
  </si>
  <si>
    <t>NWG members represented when determining occupation specific TQT values:</t>
  </si>
  <si>
    <t>Unit Endorsements for LEVEL 4 in Construction Site Supervision (Construction) - Not Applicable</t>
  </si>
  <si>
    <t>Issued to the BEABF in &lt;TO BE CONFIRMED&gt;</t>
  </si>
  <si>
    <t>Planning highways maintenance and repair activities in the workplace</t>
  </si>
  <si>
    <t>Supervising highways maintenance or repair activities in the workplace</t>
  </si>
  <si>
    <t>Handing over property to recipients following construction or maintenance related activities in the workplace</t>
  </si>
  <si>
    <t>Providing and monitoring construction related customer service in the workplace</t>
  </si>
  <si>
    <t>Planning activities to traditional and heritage buildings and structures in the workplace</t>
  </si>
  <si>
    <t>Planning demolition activities in the workplace</t>
  </si>
  <si>
    <t>Supervising demolition activities in the workplace</t>
  </si>
  <si>
    <t>Supervising tunnelling activities in the workplace</t>
  </si>
  <si>
    <t>717 v2</t>
  </si>
  <si>
    <t>719 v2</t>
  </si>
  <si>
    <t>722 v2</t>
  </si>
  <si>
    <t>723 v2</t>
  </si>
  <si>
    <t>724 v2</t>
  </si>
  <si>
    <t>716 v2</t>
  </si>
  <si>
    <t>Keltbray</t>
  </si>
  <si>
    <t>Drilling and Sawing Association</t>
  </si>
  <si>
    <t>Historic Environment Scotland</t>
  </si>
  <si>
    <t>Edinburgh Napier University</t>
  </si>
  <si>
    <t>AVQ Management</t>
  </si>
  <si>
    <t>London Bridge Associates</t>
  </si>
  <si>
    <t>Highways England</t>
  </si>
  <si>
    <t>Kier Regional Building – North West</t>
  </si>
  <si>
    <t>Redrow Homes</t>
  </si>
  <si>
    <t>Historic England</t>
  </si>
  <si>
    <t>Temporary Works forum</t>
  </si>
  <si>
    <t>NHBC</t>
  </si>
  <si>
    <t>Historic Environment Service (CADW)</t>
  </si>
  <si>
    <t>V1 Feb 2021 - This NVQ structure has been developed following the 2018 - 2020 review of NOS</t>
  </si>
  <si>
    <t xml:space="preserve">Note: Where industry requests an Awarding Organisation to further endorse a unit,
the Awarding Organisation must first seek approval from CITB (standards.qualifications@citb.co.uk) to ensure the endorsement is appropriate to the unit. </t>
  </si>
  <si>
    <t xml:space="preserve">Plus 2 optional units required </t>
  </si>
  <si>
    <t xml:space="preserve">Plus 3 optional units required </t>
  </si>
  <si>
    <t xml:space="preserve">Plus 1 optional unit required </t>
  </si>
  <si>
    <t>Changes to this structure impact the following occupations:</t>
  </si>
  <si>
    <t>VR713</t>
  </si>
  <si>
    <t>VR723</t>
  </si>
  <si>
    <t>VR700</t>
  </si>
  <si>
    <t>Building Maintenance Multi-trade Repair and Refurbishment Operations</t>
  </si>
  <si>
    <t>VR719</t>
  </si>
  <si>
    <t>Construction Site Management</t>
  </si>
  <si>
    <t>VR714</t>
  </si>
  <si>
    <t>VR715</t>
  </si>
  <si>
    <t>VR716</t>
  </si>
  <si>
    <t>VR720</t>
  </si>
  <si>
    <t>VR722</t>
  </si>
  <si>
    <t>Controlling Lifting Operations</t>
  </si>
  <si>
    <t>VR702</t>
  </si>
  <si>
    <t>VR703</t>
  </si>
  <si>
    <t>VR705</t>
  </si>
  <si>
    <t>VR708</t>
  </si>
  <si>
    <t>VR711</t>
  </si>
  <si>
    <t>Demolition</t>
  </si>
  <si>
    <t>VR718</t>
  </si>
  <si>
    <t>Senior Crafts</t>
  </si>
  <si>
    <t>700 v3</t>
  </si>
  <si>
    <t>701 v3</t>
  </si>
  <si>
    <t>702 v3</t>
  </si>
  <si>
    <t>Coordinating work control in the workplace</t>
  </si>
  <si>
    <t>704 v3</t>
  </si>
  <si>
    <t>706 v2</t>
  </si>
  <si>
    <t>Implementing communication systems for the project in the workplace</t>
  </si>
  <si>
    <t>708 v2</t>
  </si>
  <si>
    <t>709 v3</t>
  </si>
  <si>
    <t>711 v2</t>
  </si>
  <si>
    <t>713 v3</t>
  </si>
  <si>
    <t>714 v3</t>
  </si>
  <si>
    <t>Enabling learning opportunities in the workplace</t>
  </si>
  <si>
    <t>Contributing to the identification of a work team in the workplace</t>
  </si>
  <si>
    <t>Handing over property in the workplace</t>
  </si>
  <si>
    <t>718 v3</t>
  </si>
  <si>
    <t>720 v3</t>
  </si>
  <si>
    <t>Managing your personal development in the workplace</t>
  </si>
  <si>
    <t>CSM</t>
  </si>
  <si>
    <t>Level 4 NVQ in Construction Site Supervision (CONSTRUCTION)</t>
  </si>
  <si>
    <t xml:space="preserve">&lt;&lt;&lt;  PATHWAY 1 - L4 NVQ in CONSTRUCTION SITE SUPERVISION - BUILDING AND CIVIL ENGINEERING   </t>
  </si>
  <si>
    <t>&lt;&lt;&lt;  PATHWAY 2 - L4 NVQ in CONSTRUCTION SITE SUPERVISION- HIGHWAYS MAINTENANCE AND REPAIR</t>
  </si>
  <si>
    <t>&lt;&lt;&lt;  PATHWAY 3 - L4 in CONSTRUCTION SITE SUPERVISION - RESIDENTIAL DEVELOPMENT</t>
  </si>
  <si>
    <t>&lt;&lt;&lt;  PATHWAY 5 - L4 NVQ in CONSTRUCTION SITE SUPERVISION - DEMOLITION</t>
  </si>
  <si>
    <t>&lt;&lt;&lt;  PATHWAY 6 - L4 NVQ in CONSTRUCTION SITE SUPERVISION - TUNNELLING</t>
  </si>
  <si>
    <t>&lt;&lt;&lt;  PATHWAY 7 - L4 NVQ in CONSTRUCTION SITE SUPERVISION - RETROFIT</t>
  </si>
  <si>
    <t>&lt;&lt;&lt;  PATHWAY 4 - L4 NVQ in CONSTRUCTION SITE SUPERVISION - TRADITIONAL &amp; HERITAGE BUILDING</t>
  </si>
  <si>
    <t>Providing customer services in the construction workplace</t>
  </si>
  <si>
    <r>
      <t xml:space="preserve">NB: </t>
    </r>
    <r>
      <rPr>
        <i/>
        <sz val="11"/>
        <rFont val="Arial"/>
        <family val="2"/>
      </rPr>
      <t>Qualifications are currrently built based on units.  These individually state the guided learning hours and in the past has excluded assessment time.  Therefore, the values are presented separately.</t>
    </r>
  </si>
  <si>
    <r>
      <t xml:space="preserve">NB: </t>
    </r>
    <r>
      <rPr>
        <i/>
        <sz val="1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</si>
</sst>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26"/>
      <color theme="0"/>
      <name val="Arial"/>
      <family val="2"/>
    </font>
    <font>
      <b/>
      <i/>
      <sz val="10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5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/>
    <xf numFmtId="0" fontId="0" fillId="0" borderId="32" xfId="0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0" fillId="0" borderId="44" xfId="0" applyBorder="1"/>
    <xf numFmtId="0" fontId="0" fillId="0" borderId="44" xfId="0" applyBorder="1" applyAlignment="1"/>
    <xf numFmtId="0" fontId="1" fillId="0" borderId="53" xfId="0" applyFont="1" applyFill="1" applyBorder="1" applyAlignment="1">
      <alignment horizontal="center"/>
    </xf>
    <xf numFmtId="0" fontId="0" fillId="0" borderId="45" xfId="0" applyBorder="1"/>
    <xf numFmtId="0" fontId="0" fillId="0" borderId="45" xfId="0" applyBorder="1" applyAlignment="1"/>
    <xf numFmtId="0" fontId="1" fillId="0" borderId="45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13" fillId="0" borderId="52" xfId="0" applyFont="1" applyBorder="1" applyAlignment="1"/>
    <xf numFmtId="0" fontId="0" fillId="0" borderId="14" xfId="0" applyBorder="1"/>
    <xf numFmtId="0" fontId="0" fillId="0" borderId="18" xfId="0" applyBorder="1"/>
    <xf numFmtId="0" fontId="13" fillId="0" borderId="56" xfId="0" applyFont="1" applyBorder="1" applyAlignment="1"/>
    <xf numFmtId="0" fontId="0" fillId="0" borderId="14" xfId="0" applyBorder="1" applyAlignment="1"/>
    <xf numFmtId="0" fontId="1" fillId="0" borderId="14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right"/>
    </xf>
    <xf numFmtId="0" fontId="0" fillId="0" borderId="18" xfId="0" applyBorder="1" applyAlignment="1"/>
    <xf numFmtId="0" fontId="1" fillId="0" borderId="18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44" xfId="0" applyBorder="1" applyAlignment="1">
      <alignment vertical="center"/>
    </xf>
    <xf numFmtId="0" fontId="1" fillId="2" borderId="20" xfId="0" applyFont="1" applyFill="1" applyBorder="1" applyAlignment="1">
      <alignment horizontal="center" wrapText="1"/>
    </xf>
    <xf numFmtId="0" fontId="0" fillId="0" borderId="33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33" xfId="0" applyBorder="1" applyAlignment="1">
      <alignment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63" xfId="0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/>
    </xf>
    <xf numFmtId="0" fontId="5" fillId="2" borderId="42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43" xfId="0" applyFont="1" applyFill="1" applyBorder="1" applyAlignment="1">
      <alignment vertical="top" wrapText="1"/>
    </xf>
    <xf numFmtId="0" fontId="3" fillId="0" borderId="14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6" fillId="0" borderId="32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L516"/>
  <sheetViews>
    <sheetView showGridLines="0" tabSelected="1" zoomScale="90" zoomScaleNormal="90" workbookViewId="0">
      <selection activeCell="H292" sqref="H292"/>
    </sheetView>
  </sheetViews>
  <sheetFormatPr defaultRowHeight="14" outlineLevelRow="1" x14ac:dyDescent="0.3"/>
  <cols>
    <col min="1" max="1" width="10.83203125" customWidth="1"/>
    <col min="2" max="2" width="67.83203125" customWidth="1"/>
    <col min="3" max="3" width="14.75" customWidth="1"/>
    <col min="4" max="4" width="16.1640625" customWidth="1"/>
    <col min="5" max="6" width="14.75" customWidth="1"/>
    <col min="7" max="7" width="2.83203125" style="96" customWidth="1"/>
    <col min="8" max="11" width="14.75" customWidth="1"/>
  </cols>
  <sheetData>
    <row r="1" spans="1:7" s="8" customFormat="1" ht="32.5" x14ac:dyDescent="0.65">
      <c r="A1" s="199" t="s">
        <v>133</v>
      </c>
      <c r="B1" s="9"/>
      <c r="G1" s="94"/>
    </row>
    <row r="2" spans="1:7" x14ac:dyDescent="0.3">
      <c r="A2" s="237" t="s">
        <v>23</v>
      </c>
      <c r="B2" s="237"/>
      <c r="C2" s="237"/>
      <c r="D2" s="237"/>
      <c r="E2" s="237"/>
      <c r="F2" s="237"/>
      <c r="G2" s="95"/>
    </row>
    <row r="3" spans="1:7" x14ac:dyDescent="0.3">
      <c r="A3" s="17" t="s">
        <v>24</v>
      </c>
      <c r="B3" s="17"/>
      <c r="C3" s="17"/>
      <c r="D3" s="18"/>
      <c r="E3" s="18"/>
      <c r="F3" s="18"/>
    </row>
    <row r="4" spans="1:7" s="6" customFormat="1" ht="14.5" thickBot="1" x14ac:dyDescent="0.35">
      <c r="A4" s="17"/>
      <c r="B4" s="17"/>
      <c r="C4" s="17"/>
      <c r="D4" s="18"/>
      <c r="E4" s="18"/>
      <c r="F4" s="18"/>
      <c r="G4" s="96"/>
    </row>
    <row r="5" spans="1:7" x14ac:dyDescent="0.3">
      <c r="A5" s="241" t="s">
        <v>0</v>
      </c>
      <c r="B5" s="242"/>
      <c r="C5" s="242"/>
      <c r="D5" s="242"/>
      <c r="E5" s="242"/>
      <c r="F5" s="243"/>
      <c r="G5" s="97"/>
    </row>
    <row r="6" spans="1:7" x14ac:dyDescent="0.3">
      <c r="A6" s="238" t="s">
        <v>1</v>
      </c>
      <c r="B6" s="239"/>
      <c r="C6" s="239"/>
      <c r="D6" s="239"/>
      <c r="E6" s="239"/>
      <c r="F6" s="240"/>
      <c r="G6" s="98"/>
    </row>
    <row r="7" spans="1:7" x14ac:dyDescent="0.3">
      <c r="A7" s="238"/>
      <c r="B7" s="239"/>
      <c r="C7" s="239"/>
      <c r="D7" s="239"/>
      <c r="E7" s="239"/>
      <c r="F7" s="240"/>
      <c r="G7" s="98"/>
    </row>
    <row r="8" spans="1:7" x14ac:dyDescent="0.3">
      <c r="A8" s="244" t="s">
        <v>2</v>
      </c>
      <c r="B8" s="245"/>
      <c r="C8" s="245"/>
      <c r="D8" s="245"/>
      <c r="E8" s="245"/>
      <c r="F8" s="246"/>
      <c r="G8" s="97"/>
    </row>
    <row r="9" spans="1:7" s="6" customFormat="1" ht="14.5" thickBot="1" x14ac:dyDescent="0.35">
      <c r="A9" s="247" t="s">
        <v>25</v>
      </c>
      <c r="B9" s="248"/>
      <c r="C9" s="248"/>
      <c r="D9" s="248"/>
      <c r="E9" s="248"/>
      <c r="F9" s="249"/>
      <c r="G9" s="98"/>
    </row>
    <row r="10" spans="1:7" s="6" customFormat="1" ht="14.5" thickBot="1" x14ac:dyDescent="0.35">
      <c r="A10" s="19"/>
      <c r="B10" s="19"/>
      <c r="C10" s="19"/>
      <c r="D10" s="19"/>
      <c r="E10" s="19"/>
      <c r="F10" s="19"/>
      <c r="G10" s="99"/>
    </row>
    <row r="11" spans="1:7" s="6" customFormat="1" x14ac:dyDescent="0.3">
      <c r="A11" s="252" t="s">
        <v>142</v>
      </c>
      <c r="B11" s="253"/>
      <c r="C11" s="253"/>
      <c r="D11" s="253"/>
      <c r="E11" s="253"/>
      <c r="F11" s="254"/>
      <c r="G11" s="100"/>
    </row>
    <row r="12" spans="1:7" s="6" customFormat="1" x14ac:dyDescent="0.3">
      <c r="A12" s="255"/>
      <c r="B12" s="256"/>
      <c r="C12" s="256"/>
      <c r="D12" s="256"/>
      <c r="E12" s="256"/>
      <c r="F12" s="257"/>
      <c r="G12" s="100"/>
    </row>
    <row r="13" spans="1:7" s="6" customFormat="1" x14ac:dyDescent="0.3">
      <c r="A13" s="255" t="s">
        <v>143</v>
      </c>
      <c r="B13" s="256"/>
      <c r="C13" s="256"/>
      <c r="D13" s="256"/>
      <c r="E13" s="256"/>
      <c r="F13" s="257"/>
      <c r="G13" s="100"/>
    </row>
    <row r="14" spans="1:7" s="6" customFormat="1" ht="14.5" thickBot="1" x14ac:dyDescent="0.35">
      <c r="A14" s="258"/>
      <c r="B14" s="259"/>
      <c r="C14" s="259"/>
      <c r="D14" s="259"/>
      <c r="E14" s="259"/>
      <c r="F14" s="260"/>
      <c r="G14" s="100"/>
    </row>
    <row r="15" spans="1:7" s="6" customFormat="1" x14ac:dyDescent="0.3">
      <c r="A15" s="11"/>
      <c r="B15" s="11"/>
      <c r="C15" s="11"/>
      <c r="D15" s="11"/>
      <c r="E15" s="11"/>
      <c r="F15" s="11"/>
      <c r="G15" s="100"/>
    </row>
    <row r="16" spans="1:7" s="6" customFormat="1" ht="14.5" thickBot="1" x14ac:dyDescent="0.35">
      <c r="A16" s="123"/>
      <c r="B16" s="10"/>
      <c r="C16" s="10"/>
      <c r="D16" s="10"/>
      <c r="E16" s="10"/>
      <c r="F16" s="10"/>
      <c r="G16" s="100"/>
    </row>
    <row r="17" spans="1:12" ht="14.5" thickBot="1" x14ac:dyDescent="0.35">
      <c r="A17" s="210" t="s">
        <v>134</v>
      </c>
      <c r="B17" s="210"/>
      <c r="C17" s="211"/>
      <c r="D17" s="212" t="str">
        <f>"MINIMUM TQT FOR THIS PATHWAY = "&amp;C53</f>
        <v>MINIMUM TQT FOR THIS PATHWAY = 1420</v>
      </c>
      <c r="E17" s="213"/>
      <c r="F17" s="214"/>
      <c r="G17" s="100"/>
      <c r="H17" s="212" t="s">
        <v>44</v>
      </c>
      <c r="I17" s="213"/>
      <c r="J17" s="213"/>
      <c r="K17" s="214"/>
      <c r="L17" s="2"/>
    </row>
    <row r="18" spans="1:12" ht="24.5" customHeight="1" outlineLevel="1" thickBot="1" x14ac:dyDescent="0.35">
      <c r="A18" s="215" t="s">
        <v>3</v>
      </c>
      <c r="B18" s="215" t="s">
        <v>4</v>
      </c>
      <c r="C18" s="217" t="s">
        <v>5</v>
      </c>
      <c r="D18" s="207"/>
      <c r="E18" s="218" t="s">
        <v>6</v>
      </c>
      <c r="F18" s="218" t="s">
        <v>7</v>
      </c>
      <c r="G18" s="100"/>
      <c r="H18" s="218" t="s">
        <v>8</v>
      </c>
      <c r="I18" s="218" t="s">
        <v>9</v>
      </c>
      <c r="J18" s="218" t="s">
        <v>10</v>
      </c>
      <c r="K18" s="218" t="s">
        <v>11</v>
      </c>
      <c r="L18" s="6"/>
    </row>
    <row r="19" spans="1:12" ht="39.5" customHeight="1" outlineLevel="1" thickBot="1" x14ac:dyDescent="0.35">
      <c r="A19" s="216"/>
      <c r="B19" s="216"/>
      <c r="C19" s="198" t="s">
        <v>12</v>
      </c>
      <c r="D19" s="197" t="s">
        <v>13</v>
      </c>
      <c r="E19" s="219"/>
      <c r="F19" s="219"/>
      <c r="G19" s="100"/>
      <c r="H19" s="219"/>
      <c r="I19" s="219"/>
      <c r="J19" s="219"/>
      <c r="K19" s="219"/>
      <c r="L19" s="6"/>
    </row>
    <row r="20" spans="1:12" ht="28.5" customHeight="1" outlineLevel="1" x14ac:dyDescent="0.3">
      <c r="A20" s="92" t="s">
        <v>26</v>
      </c>
      <c r="B20" s="154" t="s">
        <v>17</v>
      </c>
      <c r="C20" s="92">
        <v>27</v>
      </c>
      <c r="D20" s="93">
        <v>10</v>
      </c>
      <c r="E20" s="129">
        <v>43</v>
      </c>
      <c r="F20" s="34">
        <v>80</v>
      </c>
      <c r="G20" s="100">
        <v>1</v>
      </c>
      <c r="H20" s="54">
        <v>3</v>
      </c>
      <c r="I20" s="47" t="s">
        <v>14</v>
      </c>
      <c r="J20" s="48" t="s">
        <v>15</v>
      </c>
      <c r="K20" s="55" t="s">
        <v>16</v>
      </c>
      <c r="L20" s="6"/>
    </row>
    <row r="21" spans="1:12" s="6" customFormat="1" ht="28.5" customHeight="1" outlineLevel="1" x14ac:dyDescent="0.3">
      <c r="A21" s="155" t="s">
        <v>114</v>
      </c>
      <c r="B21" s="156" t="s">
        <v>32</v>
      </c>
      <c r="C21" s="155">
        <v>40</v>
      </c>
      <c r="D21" s="158">
        <v>10</v>
      </c>
      <c r="E21" s="61">
        <v>40</v>
      </c>
      <c r="F21" s="35">
        <f t="shared" ref="F21:F30" si="0">SUM(C21:E21)</f>
        <v>90</v>
      </c>
      <c r="G21" s="100">
        <v>1</v>
      </c>
      <c r="H21" s="56">
        <v>4</v>
      </c>
      <c r="I21" s="49" t="s">
        <v>14</v>
      </c>
      <c r="J21" s="50" t="s">
        <v>15</v>
      </c>
      <c r="K21" s="57"/>
    </row>
    <row r="22" spans="1:12" s="6" customFormat="1" ht="28.5" customHeight="1" outlineLevel="1" x14ac:dyDescent="0.3">
      <c r="A22" s="155" t="s">
        <v>115</v>
      </c>
      <c r="B22" s="156" t="s">
        <v>33</v>
      </c>
      <c r="C22" s="155">
        <v>40</v>
      </c>
      <c r="D22" s="158">
        <v>10</v>
      </c>
      <c r="E22" s="61">
        <v>60</v>
      </c>
      <c r="F22" s="35">
        <f t="shared" si="0"/>
        <v>110</v>
      </c>
      <c r="G22" s="100">
        <v>1</v>
      </c>
      <c r="H22" s="56">
        <v>5</v>
      </c>
      <c r="I22" s="49" t="s">
        <v>14</v>
      </c>
      <c r="J22" s="50" t="s">
        <v>15</v>
      </c>
      <c r="K22" s="57"/>
    </row>
    <row r="23" spans="1:12" s="6" customFormat="1" ht="28.5" customHeight="1" outlineLevel="1" x14ac:dyDescent="0.3">
      <c r="A23" s="155" t="s">
        <v>116</v>
      </c>
      <c r="B23" s="156" t="s">
        <v>34</v>
      </c>
      <c r="C23" s="155">
        <v>50</v>
      </c>
      <c r="D23" s="158">
        <v>10</v>
      </c>
      <c r="E23" s="61">
        <v>70</v>
      </c>
      <c r="F23" s="35">
        <f t="shared" si="0"/>
        <v>130</v>
      </c>
      <c r="G23" s="100">
        <v>1</v>
      </c>
      <c r="H23" s="56">
        <v>4</v>
      </c>
      <c r="I23" s="49" t="s">
        <v>14</v>
      </c>
      <c r="J23" s="50" t="s">
        <v>15</v>
      </c>
      <c r="K23" s="57"/>
    </row>
    <row r="24" spans="1:12" s="6" customFormat="1" ht="28.5" customHeight="1" outlineLevel="1" x14ac:dyDescent="0.3">
      <c r="A24" s="155" t="s">
        <v>27</v>
      </c>
      <c r="B24" s="156" t="s">
        <v>117</v>
      </c>
      <c r="C24" s="155">
        <v>40</v>
      </c>
      <c r="D24" s="158">
        <v>10</v>
      </c>
      <c r="E24" s="61">
        <v>70</v>
      </c>
      <c r="F24" s="35">
        <f t="shared" si="0"/>
        <v>120</v>
      </c>
      <c r="G24" s="100">
        <v>1</v>
      </c>
      <c r="H24" s="56">
        <v>4</v>
      </c>
      <c r="I24" s="49" t="s">
        <v>14</v>
      </c>
      <c r="J24" s="50" t="s">
        <v>15</v>
      </c>
      <c r="K24" s="57"/>
    </row>
    <row r="25" spans="1:12" s="6" customFormat="1" ht="28.5" customHeight="1" outlineLevel="1" x14ac:dyDescent="0.3">
      <c r="A25" s="155" t="s">
        <v>118</v>
      </c>
      <c r="B25" s="156" t="s">
        <v>36</v>
      </c>
      <c r="C25" s="155">
        <v>30</v>
      </c>
      <c r="D25" s="158">
        <v>10</v>
      </c>
      <c r="E25" s="61">
        <v>50</v>
      </c>
      <c r="F25" s="35">
        <f t="shared" si="0"/>
        <v>90</v>
      </c>
      <c r="G25" s="100">
        <v>1</v>
      </c>
      <c r="H25" s="56">
        <v>5</v>
      </c>
      <c r="I25" s="49" t="s">
        <v>14</v>
      </c>
      <c r="J25" s="50" t="s">
        <v>15</v>
      </c>
      <c r="K25" s="57"/>
    </row>
    <row r="26" spans="1:12" s="6" customFormat="1" ht="28.5" customHeight="1" outlineLevel="1" x14ac:dyDescent="0.3">
      <c r="A26" s="155" t="s">
        <v>28</v>
      </c>
      <c r="B26" s="156" t="s">
        <v>37</v>
      </c>
      <c r="C26" s="155">
        <v>40</v>
      </c>
      <c r="D26" s="158">
        <v>10</v>
      </c>
      <c r="E26" s="61">
        <v>50</v>
      </c>
      <c r="F26" s="35">
        <f t="shared" si="0"/>
        <v>100</v>
      </c>
      <c r="G26" s="100">
        <v>1</v>
      </c>
      <c r="H26" s="56">
        <v>4</v>
      </c>
      <c r="I26" s="49" t="s">
        <v>14</v>
      </c>
      <c r="J26" s="50" t="s">
        <v>15</v>
      </c>
      <c r="K26" s="57"/>
    </row>
    <row r="27" spans="1:12" s="6" customFormat="1" ht="28.5" customHeight="1" outlineLevel="1" x14ac:dyDescent="0.3">
      <c r="A27" s="155" t="s">
        <v>29</v>
      </c>
      <c r="B27" s="156" t="s">
        <v>120</v>
      </c>
      <c r="C27" s="155">
        <v>20</v>
      </c>
      <c r="D27" s="158">
        <v>10</v>
      </c>
      <c r="E27" s="61">
        <v>40</v>
      </c>
      <c r="F27" s="35">
        <f t="shared" si="0"/>
        <v>70</v>
      </c>
      <c r="G27" s="100">
        <v>1</v>
      </c>
      <c r="H27" s="56">
        <v>5</v>
      </c>
      <c r="I27" s="49" t="s">
        <v>14</v>
      </c>
      <c r="J27" s="50" t="s">
        <v>15</v>
      </c>
      <c r="K27" s="57"/>
    </row>
    <row r="28" spans="1:12" s="6" customFormat="1" ht="28.5" customHeight="1" outlineLevel="1" x14ac:dyDescent="0.3">
      <c r="A28" s="155" t="s">
        <v>122</v>
      </c>
      <c r="B28" s="156" t="s">
        <v>38</v>
      </c>
      <c r="C28" s="155">
        <v>30</v>
      </c>
      <c r="D28" s="158">
        <v>10</v>
      </c>
      <c r="E28" s="61">
        <v>60</v>
      </c>
      <c r="F28" s="35">
        <f t="shared" si="0"/>
        <v>100</v>
      </c>
      <c r="G28" s="100">
        <v>1</v>
      </c>
      <c r="H28" s="56">
        <v>5</v>
      </c>
      <c r="I28" s="49" t="s">
        <v>14</v>
      </c>
      <c r="J28" s="50" t="s">
        <v>15</v>
      </c>
      <c r="K28" s="57"/>
    </row>
    <row r="29" spans="1:12" s="6" customFormat="1" ht="28.5" customHeight="1" outlineLevel="1" x14ac:dyDescent="0.3">
      <c r="A29" s="155" t="s">
        <v>30</v>
      </c>
      <c r="B29" s="156" t="s">
        <v>39</v>
      </c>
      <c r="C29" s="155">
        <v>30</v>
      </c>
      <c r="D29" s="158">
        <v>10</v>
      </c>
      <c r="E29" s="61">
        <v>50</v>
      </c>
      <c r="F29" s="35">
        <f t="shared" si="0"/>
        <v>90</v>
      </c>
      <c r="G29" s="100">
        <v>1</v>
      </c>
      <c r="H29" s="56">
        <v>4</v>
      </c>
      <c r="I29" s="49" t="s">
        <v>14</v>
      </c>
      <c r="J29" s="50" t="s">
        <v>15</v>
      </c>
      <c r="K29" s="57"/>
    </row>
    <row r="30" spans="1:12" s="6" customFormat="1" ht="28.5" customHeight="1" outlineLevel="1" x14ac:dyDescent="0.3">
      <c r="A30" s="27" t="s">
        <v>119</v>
      </c>
      <c r="B30" s="110" t="s">
        <v>40</v>
      </c>
      <c r="C30" s="27">
        <v>30</v>
      </c>
      <c r="D30" s="52">
        <v>10</v>
      </c>
      <c r="E30" s="113">
        <v>50</v>
      </c>
      <c r="F30" s="35">
        <f t="shared" si="0"/>
        <v>90</v>
      </c>
      <c r="G30" s="100">
        <v>1</v>
      </c>
      <c r="H30" s="56">
        <v>5</v>
      </c>
      <c r="I30" s="49" t="s">
        <v>14</v>
      </c>
      <c r="J30" s="50" t="s">
        <v>15</v>
      </c>
      <c r="K30" s="57"/>
    </row>
    <row r="31" spans="1:12" s="6" customFormat="1" ht="28.5" customHeight="1" outlineLevel="1" x14ac:dyDescent="0.3">
      <c r="A31" s="27" t="s">
        <v>121</v>
      </c>
      <c r="B31" s="110" t="s">
        <v>41</v>
      </c>
      <c r="C31" s="27">
        <v>40</v>
      </c>
      <c r="D31" s="52">
        <v>10</v>
      </c>
      <c r="E31" s="113">
        <v>50</v>
      </c>
      <c r="F31" s="35">
        <f>SUM(C31:E31)</f>
        <v>100</v>
      </c>
      <c r="G31" s="100">
        <v>1</v>
      </c>
      <c r="H31" s="56">
        <v>4</v>
      </c>
      <c r="I31" s="49" t="s">
        <v>14</v>
      </c>
      <c r="J31" s="50" t="s">
        <v>15</v>
      </c>
      <c r="K31" s="57"/>
    </row>
    <row r="32" spans="1:12" s="6" customFormat="1" ht="28.5" customHeight="1" outlineLevel="1" x14ac:dyDescent="0.3">
      <c r="A32" s="27" t="s">
        <v>123</v>
      </c>
      <c r="B32" s="110" t="s">
        <v>42</v>
      </c>
      <c r="C32" s="27">
        <v>20</v>
      </c>
      <c r="D32" s="52">
        <v>10</v>
      </c>
      <c r="E32" s="113">
        <v>50</v>
      </c>
      <c r="F32" s="35">
        <f t="shared" ref="F32:F33" si="1">SUM(C32:E32)</f>
        <v>80</v>
      </c>
      <c r="G32" s="100">
        <v>1</v>
      </c>
      <c r="H32" s="56">
        <v>4</v>
      </c>
      <c r="I32" s="49" t="s">
        <v>14</v>
      </c>
      <c r="J32" s="50" t="s">
        <v>15</v>
      </c>
      <c r="K32" s="57"/>
    </row>
    <row r="33" spans="1:11" s="6" customFormat="1" ht="28.5" customHeight="1" outlineLevel="1" thickBot="1" x14ac:dyDescent="0.35">
      <c r="A33" s="29" t="s">
        <v>31</v>
      </c>
      <c r="B33" s="157" t="s">
        <v>43</v>
      </c>
      <c r="C33" s="29">
        <v>20</v>
      </c>
      <c r="D33" s="53">
        <v>10</v>
      </c>
      <c r="E33" s="159">
        <v>60</v>
      </c>
      <c r="F33" s="36">
        <f t="shared" si="1"/>
        <v>90</v>
      </c>
      <c r="G33" s="100">
        <v>1</v>
      </c>
      <c r="H33" s="59">
        <v>4</v>
      </c>
      <c r="I33" s="160" t="s">
        <v>14</v>
      </c>
      <c r="J33" s="161" t="s">
        <v>15</v>
      </c>
      <c r="K33" s="60"/>
    </row>
    <row r="34" spans="1:11" s="6" customFormat="1" ht="14.5" outlineLevel="1" thickBot="1" x14ac:dyDescent="0.35">
      <c r="A34" s="162" t="s">
        <v>45</v>
      </c>
      <c r="B34" s="118"/>
      <c r="C34" s="118"/>
      <c r="D34" s="118"/>
      <c r="E34" s="118"/>
      <c r="F34" s="118"/>
      <c r="G34" s="101"/>
      <c r="H34" s="118"/>
      <c r="I34" s="118"/>
      <c r="J34" s="118"/>
      <c r="K34" s="119"/>
    </row>
    <row r="35" spans="1:11" s="6" customFormat="1" ht="28.5" customHeight="1" outlineLevel="1" x14ac:dyDescent="0.3">
      <c r="A35" s="63" t="s">
        <v>52</v>
      </c>
      <c r="B35" s="108" t="s">
        <v>50</v>
      </c>
      <c r="C35" s="63">
        <v>60</v>
      </c>
      <c r="D35" s="64">
        <v>10</v>
      </c>
      <c r="E35" s="111">
        <v>80</v>
      </c>
      <c r="F35" s="37">
        <f t="shared" ref="F35:F50" si="2">SUM(C35:E35)</f>
        <v>150</v>
      </c>
      <c r="G35" s="100"/>
      <c r="H35" s="67">
        <v>5</v>
      </c>
      <c r="I35" s="68" t="s">
        <v>18</v>
      </c>
      <c r="J35" s="69" t="s">
        <v>15</v>
      </c>
      <c r="K35" s="55"/>
    </row>
    <row r="36" spans="1:11" s="6" customFormat="1" ht="28.5" customHeight="1" outlineLevel="1" x14ac:dyDescent="0.3">
      <c r="A36" s="65" t="s">
        <v>53</v>
      </c>
      <c r="B36" s="109" t="s">
        <v>51</v>
      </c>
      <c r="C36" s="65">
        <v>60</v>
      </c>
      <c r="D36" s="66">
        <v>10</v>
      </c>
      <c r="E36" s="112">
        <v>80</v>
      </c>
      <c r="F36" s="38">
        <f t="shared" si="2"/>
        <v>150</v>
      </c>
      <c r="G36" s="100"/>
      <c r="H36" s="70">
        <v>5</v>
      </c>
      <c r="I36" s="62" t="s">
        <v>18</v>
      </c>
      <c r="J36" s="20" t="s">
        <v>15</v>
      </c>
      <c r="K36" s="57"/>
    </row>
    <row r="37" spans="1:11" s="6" customFormat="1" ht="28.5" customHeight="1" outlineLevel="1" x14ac:dyDescent="0.3">
      <c r="A37" s="65" t="s">
        <v>124</v>
      </c>
      <c r="B37" s="109" t="s">
        <v>46</v>
      </c>
      <c r="C37" s="65">
        <v>40</v>
      </c>
      <c r="D37" s="66">
        <v>10</v>
      </c>
      <c r="E37" s="112">
        <v>40</v>
      </c>
      <c r="F37" s="38">
        <f t="shared" si="2"/>
        <v>90</v>
      </c>
      <c r="G37" s="100"/>
      <c r="H37" s="70">
        <v>6</v>
      </c>
      <c r="I37" s="62" t="s">
        <v>18</v>
      </c>
      <c r="J37" s="20" t="s">
        <v>15</v>
      </c>
      <c r="K37" s="57"/>
    </row>
    <row r="38" spans="1:11" s="6" customFormat="1" ht="28.5" customHeight="1" outlineLevel="1" x14ac:dyDescent="0.3">
      <c r="A38" s="65" t="s">
        <v>125</v>
      </c>
      <c r="B38" s="109" t="s">
        <v>126</v>
      </c>
      <c r="C38" s="65">
        <v>40</v>
      </c>
      <c r="D38" s="66">
        <v>20</v>
      </c>
      <c r="E38" s="112">
        <v>50</v>
      </c>
      <c r="F38" s="38">
        <f t="shared" si="2"/>
        <v>110</v>
      </c>
      <c r="G38" s="100"/>
      <c r="H38" s="70">
        <v>5</v>
      </c>
      <c r="I38" s="62" t="s">
        <v>18</v>
      </c>
      <c r="J38" s="20" t="s">
        <v>15</v>
      </c>
      <c r="K38" s="57"/>
    </row>
    <row r="39" spans="1:11" s="6" customFormat="1" ht="28.5" customHeight="1" outlineLevel="1" x14ac:dyDescent="0.3">
      <c r="A39" s="65" t="s">
        <v>54</v>
      </c>
      <c r="B39" s="109" t="s">
        <v>127</v>
      </c>
      <c r="C39" s="65">
        <v>20</v>
      </c>
      <c r="D39" s="66">
        <v>10</v>
      </c>
      <c r="E39" s="112">
        <v>50</v>
      </c>
      <c r="F39" s="39">
        <f t="shared" si="2"/>
        <v>80</v>
      </c>
      <c r="G39" s="100">
        <v>1</v>
      </c>
      <c r="H39" s="70">
        <v>5</v>
      </c>
      <c r="I39" s="62" t="s">
        <v>18</v>
      </c>
      <c r="J39" s="20" t="s">
        <v>15</v>
      </c>
      <c r="K39" s="57"/>
    </row>
    <row r="40" spans="1:11" s="6" customFormat="1" ht="28.5" customHeight="1" outlineLevel="1" x14ac:dyDescent="0.3">
      <c r="A40" s="65" t="s">
        <v>55</v>
      </c>
      <c r="B40" s="109" t="s">
        <v>49</v>
      </c>
      <c r="C40" s="65">
        <v>50</v>
      </c>
      <c r="D40" s="66">
        <v>10</v>
      </c>
      <c r="E40" s="112">
        <v>100</v>
      </c>
      <c r="F40" s="38">
        <f t="shared" si="2"/>
        <v>160</v>
      </c>
      <c r="G40" s="100"/>
      <c r="H40" s="70">
        <v>5</v>
      </c>
      <c r="I40" s="62" t="s">
        <v>18</v>
      </c>
      <c r="J40" s="20" t="s">
        <v>15</v>
      </c>
      <c r="K40" s="57"/>
    </row>
    <row r="41" spans="1:11" s="6" customFormat="1" ht="28.5" customHeight="1" outlineLevel="1" thickBot="1" x14ac:dyDescent="0.35">
      <c r="A41" s="88" t="s">
        <v>56</v>
      </c>
      <c r="B41" s="163" t="s">
        <v>131</v>
      </c>
      <c r="C41" s="88">
        <v>20</v>
      </c>
      <c r="D41" s="89">
        <v>10</v>
      </c>
      <c r="E41" s="114">
        <v>60</v>
      </c>
      <c r="F41" s="40">
        <f t="shared" si="2"/>
        <v>90</v>
      </c>
      <c r="G41" s="100"/>
      <c r="H41" s="115">
        <v>6</v>
      </c>
      <c r="I41" s="116" t="s">
        <v>18</v>
      </c>
      <c r="J41" s="117" t="s">
        <v>15</v>
      </c>
      <c r="K41" s="60" t="s">
        <v>132</v>
      </c>
    </row>
    <row r="42" spans="1:11" s="6" customFormat="1" ht="14.5" outlineLevel="1" thickBot="1" x14ac:dyDescent="0.35">
      <c r="A42" s="164" t="s">
        <v>19</v>
      </c>
      <c r="B42" s="165"/>
      <c r="C42" s="165"/>
      <c r="D42" s="165"/>
      <c r="E42" s="165"/>
      <c r="F42" s="165"/>
      <c r="G42" s="101"/>
      <c r="H42" s="165"/>
      <c r="I42" s="165"/>
      <c r="J42" s="165"/>
      <c r="K42" s="166"/>
    </row>
    <row r="43" spans="1:11" s="6" customFormat="1" ht="28.5" customHeight="1" outlineLevel="1" x14ac:dyDescent="0.3">
      <c r="A43" s="46" t="s">
        <v>74</v>
      </c>
      <c r="B43" s="169" t="s">
        <v>61</v>
      </c>
      <c r="C43" s="46">
        <v>30</v>
      </c>
      <c r="D43" s="51">
        <v>10</v>
      </c>
      <c r="E43" s="121">
        <v>80</v>
      </c>
      <c r="F43" s="37">
        <f t="shared" si="2"/>
        <v>120</v>
      </c>
      <c r="G43" s="100"/>
      <c r="H43" s="54">
        <v>5</v>
      </c>
      <c r="I43" s="47" t="s">
        <v>20</v>
      </c>
      <c r="J43" s="48" t="s">
        <v>15</v>
      </c>
      <c r="K43" s="170"/>
    </row>
    <row r="44" spans="1:11" s="6" customFormat="1" ht="28.5" customHeight="1" outlineLevel="1" x14ac:dyDescent="0.3">
      <c r="A44" s="27" t="s">
        <v>69</v>
      </c>
      <c r="B44" s="110" t="s">
        <v>62</v>
      </c>
      <c r="C44" s="27">
        <v>30</v>
      </c>
      <c r="D44" s="52">
        <v>10</v>
      </c>
      <c r="E44" s="113">
        <v>80</v>
      </c>
      <c r="F44" s="38">
        <f t="shared" si="2"/>
        <v>120</v>
      </c>
      <c r="G44" s="100"/>
      <c r="H44" s="56">
        <v>4</v>
      </c>
      <c r="I44" s="49" t="s">
        <v>20</v>
      </c>
      <c r="J44" s="50" t="s">
        <v>15</v>
      </c>
      <c r="K44" s="58"/>
    </row>
    <row r="45" spans="1:11" s="6" customFormat="1" ht="28.5" customHeight="1" outlineLevel="1" x14ac:dyDescent="0.3">
      <c r="A45" s="27" t="s">
        <v>129</v>
      </c>
      <c r="B45" s="110" t="s">
        <v>128</v>
      </c>
      <c r="C45" s="27">
        <v>30</v>
      </c>
      <c r="D45" s="52">
        <v>10</v>
      </c>
      <c r="E45" s="113">
        <v>50</v>
      </c>
      <c r="F45" s="38">
        <f t="shared" si="2"/>
        <v>90</v>
      </c>
      <c r="G45" s="100"/>
      <c r="H45" s="56">
        <v>6</v>
      </c>
      <c r="I45" s="49" t="s">
        <v>20</v>
      </c>
      <c r="J45" s="50" t="s">
        <v>15</v>
      </c>
      <c r="K45" s="58"/>
    </row>
    <row r="46" spans="1:11" s="6" customFormat="1" ht="28.5" customHeight="1" outlineLevel="1" x14ac:dyDescent="0.3">
      <c r="A46" s="27" t="s">
        <v>70</v>
      </c>
      <c r="B46" s="110" t="s">
        <v>141</v>
      </c>
      <c r="C46" s="27">
        <v>40</v>
      </c>
      <c r="D46" s="52">
        <v>10</v>
      </c>
      <c r="E46" s="113">
        <v>40</v>
      </c>
      <c r="F46" s="38">
        <f t="shared" si="2"/>
        <v>90</v>
      </c>
      <c r="G46" s="100"/>
      <c r="H46" s="56">
        <v>6</v>
      </c>
      <c r="I46" s="49" t="s">
        <v>20</v>
      </c>
      <c r="J46" s="50" t="s">
        <v>15</v>
      </c>
      <c r="K46" s="58"/>
    </row>
    <row r="47" spans="1:11" s="6" customFormat="1" ht="28.5" customHeight="1" outlineLevel="1" x14ac:dyDescent="0.3">
      <c r="A47" s="27" t="s">
        <v>130</v>
      </c>
      <c r="B47" s="110" t="s">
        <v>65</v>
      </c>
      <c r="C47" s="27">
        <v>50</v>
      </c>
      <c r="D47" s="52">
        <v>10</v>
      </c>
      <c r="E47" s="113">
        <v>100</v>
      </c>
      <c r="F47" s="38">
        <f t="shared" si="2"/>
        <v>160</v>
      </c>
      <c r="G47" s="100"/>
      <c r="H47" s="56">
        <v>6</v>
      </c>
      <c r="I47" s="49" t="s">
        <v>20</v>
      </c>
      <c r="J47" s="50" t="s">
        <v>15</v>
      </c>
      <c r="K47" s="58"/>
    </row>
    <row r="48" spans="1:11" s="6" customFormat="1" ht="28.5" customHeight="1" outlineLevel="1" x14ac:dyDescent="0.3">
      <c r="A48" s="27" t="s">
        <v>71</v>
      </c>
      <c r="B48" s="110" t="s">
        <v>66</v>
      </c>
      <c r="C48" s="27">
        <v>50</v>
      </c>
      <c r="D48" s="52">
        <v>10</v>
      </c>
      <c r="E48" s="113">
        <v>60</v>
      </c>
      <c r="F48" s="38">
        <f t="shared" si="2"/>
        <v>120</v>
      </c>
      <c r="G48" s="100"/>
      <c r="H48" s="56">
        <v>7</v>
      </c>
      <c r="I48" s="49" t="s">
        <v>20</v>
      </c>
      <c r="J48" s="50" t="s">
        <v>15</v>
      </c>
      <c r="K48" s="58"/>
    </row>
    <row r="49" spans="1:12" s="6" customFormat="1" ht="28.5" customHeight="1" outlineLevel="1" x14ac:dyDescent="0.3">
      <c r="A49" s="27" t="s">
        <v>72</v>
      </c>
      <c r="B49" s="110" t="s">
        <v>67</v>
      </c>
      <c r="C49" s="27">
        <v>30</v>
      </c>
      <c r="D49" s="52">
        <v>15</v>
      </c>
      <c r="E49" s="113">
        <v>45</v>
      </c>
      <c r="F49" s="38">
        <f t="shared" si="2"/>
        <v>90</v>
      </c>
      <c r="G49" s="100"/>
      <c r="H49" s="56">
        <v>5</v>
      </c>
      <c r="I49" s="49" t="s">
        <v>20</v>
      </c>
      <c r="J49" s="50" t="s">
        <v>15</v>
      </c>
      <c r="K49" s="58"/>
    </row>
    <row r="50" spans="1:12" s="6" customFormat="1" ht="28.5" customHeight="1" outlineLevel="1" thickBot="1" x14ac:dyDescent="0.35">
      <c r="A50" s="29" t="s">
        <v>73</v>
      </c>
      <c r="B50" s="157" t="s">
        <v>68</v>
      </c>
      <c r="C50" s="29">
        <v>50</v>
      </c>
      <c r="D50" s="53">
        <v>20</v>
      </c>
      <c r="E50" s="159">
        <v>80</v>
      </c>
      <c r="F50" s="40">
        <f t="shared" si="2"/>
        <v>150</v>
      </c>
      <c r="G50" s="100"/>
      <c r="H50" s="59">
        <v>6</v>
      </c>
      <c r="I50" s="160" t="s">
        <v>20</v>
      </c>
      <c r="J50" s="161" t="s">
        <v>15</v>
      </c>
      <c r="K50" s="171"/>
    </row>
    <row r="51" spans="1:12" s="6" customFormat="1" ht="14.5" outlineLevel="1" thickBot="1" x14ac:dyDescent="0.35">
      <c r="A51" s="200" t="s">
        <v>21</v>
      </c>
      <c r="B51" s="201"/>
      <c r="C51" s="167">
        <f>SUMIFS(C20:C50,$G20:$G50,"1")</f>
        <v>477</v>
      </c>
      <c r="D51" s="168">
        <f>SUMIFS(D20:D50,$G20:$G50,"1")</f>
        <v>150</v>
      </c>
      <c r="E51" s="73">
        <f>SUMIFS(E20:E50,$G20:$G50,"1")</f>
        <v>793</v>
      </c>
      <c r="F51" s="33"/>
      <c r="G51" s="102"/>
      <c r="H51" s="45"/>
      <c r="I51" s="45"/>
    </row>
    <row r="52" spans="1:12" ht="14.5" outlineLevel="1" thickBot="1" x14ac:dyDescent="0.35">
      <c r="A52" s="30" t="s">
        <v>22</v>
      </c>
      <c r="B52" s="31"/>
      <c r="C52" s="202">
        <f>SUM(C51:D51)</f>
        <v>627</v>
      </c>
      <c r="D52" s="203"/>
      <c r="E52" s="32">
        <f>E51</f>
        <v>793</v>
      </c>
      <c r="F52" s="6"/>
      <c r="H52" s="6"/>
      <c r="I52" s="6"/>
      <c r="J52" s="6"/>
      <c r="K52" s="6"/>
    </row>
    <row r="53" spans="1:12" ht="14.5" outlineLevel="1" thickBot="1" x14ac:dyDescent="0.35">
      <c r="A53" s="234" t="s">
        <v>57</v>
      </c>
      <c r="B53" s="235"/>
      <c r="C53" s="206">
        <f>C52+E52</f>
        <v>1420</v>
      </c>
      <c r="D53" s="206"/>
      <c r="E53" s="207"/>
      <c r="F53" s="6"/>
      <c r="H53" s="1"/>
      <c r="I53" s="6"/>
      <c r="J53" s="6"/>
      <c r="K53" s="6"/>
    </row>
    <row r="54" spans="1:12" outlineLevel="1" x14ac:dyDescent="0.3">
      <c r="A54" s="208"/>
      <c r="B54" s="209"/>
      <c r="C54" s="4"/>
      <c r="D54" s="4"/>
      <c r="E54" s="4"/>
      <c r="F54" s="6"/>
      <c r="H54" s="1"/>
      <c r="I54" s="6"/>
      <c r="J54" s="6"/>
      <c r="K54" s="6"/>
    </row>
    <row r="55" spans="1:12" s="6" customFormat="1" x14ac:dyDescent="0.3">
      <c r="A55" s="3"/>
      <c r="B55" s="3"/>
      <c r="C55" s="4"/>
      <c r="D55" s="4"/>
      <c r="E55" s="4"/>
      <c r="G55" s="96"/>
    </row>
    <row r="56" spans="1:12" s="6" customFormat="1" ht="14.5" thickBot="1" x14ac:dyDescent="0.35">
      <c r="A56" s="3"/>
      <c r="B56" s="3"/>
      <c r="C56" s="4"/>
      <c r="D56" s="4"/>
      <c r="E56" s="4"/>
      <c r="G56" s="96"/>
    </row>
    <row r="57" spans="1:12" s="6" customFormat="1" ht="14.5" thickBot="1" x14ac:dyDescent="0.35">
      <c r="A57" s="226" t="s">
        <v>135</v>
      </c>
      <c r="B57" s="226"/>
      <c r="C57" s="227"/>
      <c r="D57" s="212" t="str">
        <f>"MINIMUM TQT FOR THIS PATHWAY = "&amp;C93</f>
        <v>MINIMUM TQT FOR THIS PATHWAY = 1480</v>
      </c>
      <c r="E57" s="213"/>
      <c r="F57" s="214"/>
      <c r="G57" s="100"/>
      <c r="H57" s="212" t="s">
        <v>44</v>
      </c>
      <c r="I57" s="213"/>
      <c r="J57" s="213"/>
      <c r="K57" s="214"/>
      <c r="L57" s="2"/>
    </row>
    <row r="58" spans="1:12" s="6" customFormat="1" ht="17.5" customHeight="1" outlineLevel="1" thickBot="1" x14ac:dyDescent="0.35">
      <c r="A58" s="215" t="s">
        <v>3</v>
      </c>
      <c r="B58" s="215" t="s">
        <v>4</v>
      </c>
      <c r="C58" s="217" t="s">
        <v>5</v>
      </c>
      <c r="D58" s="207"/>
      <c r="E58" s="218" t="s">
        <v>6</v>
      </c>
      <c r="F58" s="218" t="s">
        <v>7</v>
      </c>
      <c r="G58" s="100"/>
      <c r="H58" s="218" t="s">
        <v>8</v>
      </c>
      <c r="I58" s="218" t="s">
        <v>9</v>
      </c>
      <c r="J58" s="218" t="s">
        <v>10</v>
      </c>
      <c r="K58" s="218" t="s">
        <v>11</v>
      </c>
    </row>
    <row r="59" spans="1:12" s="6" customFormat="1" ht="39" customHeight="1" outlineLevel="1" thickBot="1" x14ac:dyDescent="0.35">
      <c r="A59" s="216"/>
      <c r="B59" s="216"/>
      <c r="C59" s="153" t="s">
        <v>12</v>
      </c>
      <c r="D59" s="197" t="s">
        <v>13</v>
      </c>
      <c r="E59" s="219"/>
      <c r="F59" s="219"/>
      <c r="G59" s="100"/>
      <c r="H59" s="219"/>
      <c r="I59" s="219"/>
      <c r="J59" s="219"/>
      <c r="K59" s="219"/>
    </row>
    <row r="60" spans="1:12" s="6" customFormat="1" ht="28.5" customHeight="1" outlineLevel="1" x14ac:dyDescent="0.3">
      <c r="A60" s="92" t="s">
        <v>26</v>
      </c>
      <c r="B60" s="154" t="s">
        <v>17</v>
      </c>
      <c r="C60" s="92">
        <v>27</v>
      </c>
      <c r="D60" s="93">
        <v>10</v>
      </c>
      <c r="E60" s="129">
        <v>43</v>
      </c>
      <c r="F60" s="34">
        <v>80</v>
      </c>
      <c r="G60" s="100">
        <v>1</v>
      </c>
      <c r="H60" s="54">
        <v>3</v>
      </c>
      <c r="I60" s="47" t="s">
        <v>14</v>
      </c>
      <c r="J60" s="48" t="s">
        <v>15</v>
      </c>
      <c r="K60" s="55" t="s">
        <v>16</v>
      </c>
    </row>
    <row r="61" spans="1:12" s="6" customFormat="1" ht="28.5" customHeight="1" outlineLevel="1" x14ac:dyDescent="0.3">
      <c r="A61" s="155" t="s">
        <v>114</v>
      </c>
      <c r="B61" s="156" t="s">
        <v>32</v>
      </c>
      <c r="C61" s="155">
        <v>40</v>
      </c>
      <c r="D61" s="158">
        <v>10</v>
      </c>
      <c r="E61" s="61">
        <v>40</v>
      </c>
      <c r="F61" s="35">
        <f t="shared" ref="F61:F69" si="3">SUM(C61:E61)</f>
        <v>90</v>
      </c>
      <c r="G61" s="100">
        <v>1</v>
      </c>
      <c r="H61" s="56">
        <v>4</v>
      </c>
      <c r="I61" s="49" t="s">
        <v>14</v>
      </c>
      <c r="J61" s="50" t="s">
        <v>15</v>
      </c>
      <c r="K61" s="57"/>
    </row>
    <row r="62" spans="1:12" s="6" customFormat="1" ht="28.5" customHeight="1" outlineLevel="1" x14ac:dyDescent="0.3">
      <c r="A62" s="155" t="s">
        <v>115</v>
      </c>
      <c r="B62" s="156" t="s">
        <v>33</v>
      </c>
      <c r="C62" s="155">
        <v>40</v>
      </c>
      <c r="D62" s="158">
        <v>10</v>
      </c>
      <c r="E62" s="61">
        <v>60</v>
      </c>
      <c r="F62" s="35">
        <f t="shared" si="3"/>
        <v>110</v>
      </c>
      <c r="G62" s="100">
        <v>1</v>
      </c>
      <c r="H62" s="56">
        <v>5</v>
      </c>
      <c r="I62" s="49" t="s">
        <v>14</v>
      </c>
      <c r="J62" s="50" t="s">
        <v>15</v>
      </c>
      <c r="K62" s="57"/>
    </row>
    <row r="63" spans="1:12" s="6" customFormat="1" ht="28.5" customHeight="1" outlineLevel="1" x14ac:dyDescent="0.3">
      <c r="A63" s="155" t="s">
        <v>116</v>
      </c>
      <c r="B63" s="156" t="s">
        <v>34</v>
      </c>
      <c r="C63" s="155">
        <v>50</v>
      </c>
      <c r="D63" s="158">
        <v>10</v>
      </c>
      <c r="E63" s="61">
        <v>70</v>
      </c>
      <c r="F63" s="35">
        <f t="shared" si="3"/>
        <v>130</v>
      </c>
      <c r="G63" s="100">
        <v>1</v>
      </c>
      <c r="H63" s="56">
        <v>4</v>
      </c>
      <c r="I63" s="49" t="s">
        <v>14</v>
      </c>
      <c r="J63" s="50" t="s">
        <v>15</v>
      </c>
      <c r="K63" s="57"/>
    </row>
    <row r="64" spans="1:12" s="6" customFormat="1" ht="28.5" customHeight="1" outlineLevel="1" x14ac:dyDescent="0.3">
      <c r="A64" s="155" t="s">
        <v>27</v>
      </c>
      <c r="B64" s="156" t="s">
        <v>117</v>
      </c>
      <c r="C64" s="155">
        <v>40</v>
      </c>
      <c r="D64" s="158">
        <v>10</v>
      </c>
      <c r="E64" s="61">
        <v>70</v>
      </c>
      <c r="F64" s="35">
        <f t="shared" si="3"/>
        <v>120</v>
      </c>
      <c r="G64" s="100">
        <v>1</v>
      </c>
      <c r="H64" s="56">
        <v>4</v>
      </c>
      <c r="I64" s="49" t="s">
        <v>14</v>
      </c>
      <c r="J64" s="50" t="s">
        <v>15</v>
      </c>
      <c r="K64" s="57"/>
    </row>
    <row r="65" spans="1:11" s="6" customFormat="1" ht="28.5" customHeight="1" outlineLevel="1" x14ac:dyDescent="0.3">
      <c r="A65" s="155" t="s">
        <v>118</v>
      </c>
      <c r="B65" s="156" t="s">
        <v>36</v>
      </c>
      <c r="C65" s="155">
        <v>30</v>
      </c>
      <c r="D65" s="158">
        <v>10</v>
      </c>
      <c r="E65" s="61">
        <v>50</v>
      </c>
      <c r="F65" s="35">
        <f t="shared" si="3"/>
        <v>90</v>
      </c>
      <c r="G65" s="100">
        <v>1</v>
      </c>
      <c r="H65" s="56">
        <v>5</v>
      </c>
      <c r="I65" s="49" t="s">
        <v>14</v>
      </c>
      <c r="J65" s="50" t="s">
        <v>15</v>
      </c>
      <c r="K65" s="57"/>
    </row>
    <row r="66" spans="1:11" s="6" customFormat="1" ht="28.5" customHeight="1" outlineLevel="1" x14ac:dyDescent="0.3">
      <c r="A66" s="155" t="s">
        <v>28</v>
      </c>
      <c r="B66" s="156" t="s">
        <v>37</v>
      </c>
      <c r="C66" s="155">
        <v>40</v>
      </c>
      <c r="D66" s="158">
        <v>10</v>
      </c>
      <c r="E66" s="61">
        <v>50</v>
      </c>
      <c r="F66" s="35">
        <f t="shared" si="3"/>
        <v>100</v>
      </c>
      <c r="G66" s="100">
        <v>1</v>
      </c>
      <c r="H66" s="56">
        <v>4</v>
      </c>
      <c r="I66" s="49" t="s">
        <v>14</v>
      </c>
      <c r="J66" s="50" t="s">
        <v>15</v>
      </c>
      <c r="K66" s="57"/>
    </row>
    <row r="67" spans="1:11" s="6" customFormat="1" ht="28.5" customHeight="1" outlineLevel="1" x14ac:dyDescent="0.3">
      <c r="A67" s="155" t="s">
        <v>29</v>
      </c>
      <c r="B67" s="156" t="s">
        <v>120</v>
      </c>
      <c r="C67" s="155">
        <v>20</v>
      </c>
      <c r="D67" s="158">
        <v>10</v>
      </c>
      <c r="E67" s="61">
        <v>40</v>
      </c>
      <c r="F67" s="35">
        <f t="shared" si="3"/>
        <v>70</v>
      </c>
      <c r="G67" s="100">
        <v>1</v>
      </c>
      <c r="H67" s="56">
        <v>5</v>
      </c>
      <c r="I67" s="49" t="s">
        <v>14</v>
      </c>
      <c r="J67" s="50" t="s">
        <v>15</v>
      </c>
      <c r="K67" s="57"/>
    </row>
    <row r="68" spans="1:11" s="6" customFormat="1" ht="28.5" customHeight="1" outlineLevel="1" x14ac:dyDescent="0.3">
      <c r="A68" s="155" t="s">
        <v>122</v>
      </c>
      <c r="B68" s="156" t="s">
        <v>38</v>
      </c>
      <c r="C68" s="155">
        <v>30</v>
      </c>
      <c r="D68" s="158">
        <v>10</v>
      </c>
      <c r="E68" s="61">
        <v>60</v>
      </c>
      <c r="F68" s="35">
        <f t="shared" si="3"/>
        <v>100</v>
      </c>
      <c r="G68" s="100">
        <v>1</v>
      </c>
      <c r="H68" s="56">
        <v>5</v>
      </c>
      <c r="I68" s="49" t="s">
        <v>14</v>
      </c>
      <c r="J68" s="50" t="s">
        <v>15</v>
      </c>
      <c r="K68" s="57"/>
    </row>
    <row r="69" spans="1:11" s="6" customFormat="1" ht="28.5" customHeight="1" outlineLevel="1" x14ac:dyDescent="0.3">
      <c r="A69" s="155" t="s">
        <v>30</v>
      </c>
      <c r="B69" s="156" t="s">
        <v>39</v>
      </c>
      <c r="C69" s="155">
        <v>30</v>
      </c>
      <c r="D69" s="158">
        <v>10</v>
      </c>
      <c r="E69" s="61">
        <v>50</v>
      </c>
      <c r="F69" s="35">
        <f t="shared" si="3"/>
        <v>90</v>
      </c>
      <c r="G69" s="100">
        <v>1</v>
      </c>
      <c r="H69" s="56">
        <v>4</v>
      </c>
      <c r="I69" s="49" t="s">
        <v>14</v>
      </c>
      <c r="J69" s="50" t="s">
        <v>15</v>
      </c>
      <c r="K69" s="57"/>
    </row>
    <row r="70" spans="1:11" s="6" customFormat="1" ht="28.5" customHeight="1" outlineLevel="1" x14ac:dyDescent="0.3">
      <c r="A70" s="27" t="s">
        <v>119</v>
      </c>
      <c r="B70" s="110" t="s">
        <v>40</v>
      </c>
      <c r="C70" s="27">
        <v>30</v>
      </c>
      <c r="D70" s="52">
        <v>10</v>
      </c>
      <c r="E70" s="113">
        <v>50</v>
      </c>
      <c r="F70" s="35">
        <f>SUM(C70:E70)</f>
        <v>90</v>
      </c>
      <c r="G70" s="100">
        <v>1</v>
      </c>
      <c r="H70" s="56">
        <v>5</v>
      </c>
      <c r="I70" s="49" t="s">
        <v>14</v>
      </c>
      <c r="J70" s="50" t="s">
        <v>15</v>
      </c>
      <c r="K70" s="57"/>
    </row>
    <row r="71" spans="1:11" s="6" customFormat="1" ht="28.5" customHeight="1" outlineLevel="1" x14ac:dyDescent="0.3">
      <c r="A71" s="27" t="s">
        <v>74</v>
      </c>
      <c r="B71" s="110" t="s">
        <v>61</v>
      </c>
      <c r="C71" s="27">
        <v>30</v>
      </c>
      <c r="D71" s="52">
        <v>10</v>
      </c>
      <c r="E71" s="113">
        <v>80</v>
      </c>
      <c r="F71" s="39">
        <f>SUM(C71:E71)</f>
        <v>120</v>
      </c>
      <c r="G71" s="100">
        <v>1</v>
      </c>
      <c r="H71" s="56">
        <v>5</v>
      </c>
      <c r="I71" s="49" t="s">
        <v>14</v>
      </c>
      <c r="J71" s="50" t="s">
        <v>15</v>
      </c>
      <c r="K71" s="58"/>
    </row>
    <row r="72" spans="1:11" s="6" customFormat="1" ht="28.5" customHeight="1" outlineLevel="1" x14ac:dyDescent="0.3">
      <c r="A72" s="27" t="s">
        <v>69</v>
      </c>
      <c r="B72" s="110" t="s">
        <v>62</v>
      </c>
      <c r="C72" s="27">
        <v>30</v>
      </c>
      <c r="D72" s="52">
        <v>10</v>
      </c>
      <c r="E72" s="113">
        <v>80</v>
      </c>
      <c r="F72" s="39">
        <f>SUM(C72:E72)</f>
        <v>120</v>
      </c>
      <c r="G72" s="100">
        <v>1</v>
      </c>
      <c r="H72" s="56">
        <v>4</v>
      </c>
      <c r="I72" s="49" t="s">
        <v>14</v>
      </c>
      <c r="J72" s="50" t="s">
        <v>15</v>
      </c>
      <c r="K72" s="58"/>
    </row>
    <row r="73" spans="1:11" s="6" customFormat="1" ht="28.5" customHeight="1" outlineLevel="1" thickBot="1" x14ac:dyDescent="0.35">
      <c r="A73" s="88" t="s">
        <v>56</v>
      </c>
      <c r="B73" s="163" t="s">
        <v>131</v>
      </c>
      <c r="C73" s="88">
        <v>20</v>
      </c>
      <c r="D73" s="89">
        <v>10</v>
      </c>
      <c r="E73" s="114">
        <v>60</v>
      </c>
      <c r="F73" s="122">
        <f>SUM(C73:E73)</f>
        <v>90</v>
      </c>
      <c r="G73" s="100">
        <v>1</v>
      </c>
      <c r="H73" s="115">
        <v>6</v>
      </c>
      <c r="I73" s="116" t="s">
        <v>14</v>
      </c>
      <c r="J73" s="117" t="s">
        <v>15</v>
      </c>
      <c r="K73" s="60" t="s">
        <v>132</v>
      </c>
    </row>
    <row r="74" spans="1:11" s="6" customFormat="1" ht="14.5" outlineLevel="1" thickBot="1" x14ac:dyDescent="0.35">
      <c r="A74" s="162" t="s">
        <v>45</v>
      </c>
      <c r="B74" s="118"/>
      <c r="C74" s="118"/>
      <c r="D74" s="118"/>
      <c r="E74" s="118"/>
      <c r="F74" s="118"/>
      <c r="G74" s="101"/>
      <c r="H74" s="118"/>
      <c r="I74" s="118"/>
      <c r="J74" s="118"/>
      <c r="K74" s="119"/>
    </row>
    <row r="75" spans="1:11" s="6" customFormat="1" ht="28.5" customHeight="1" outlineLevel="1" x14ac:dyDescent="0.3">
      <c r="A75" s="46" t="s">
        <v>121</v>
      </c>
      <c r="B75" s="169" t="s">
        <v>41</v>
      </c>
      <c r="C75" s="46">
        <v>40</v>
      </c>
      <c r="D75" s="51">
        <v>10</v>
      </c>
      <c r="E75" s="121">
        <v>50</v>
      </c>
      <c r="F75" s="129">
        <f>SUM(C75:E75)</f>
        <v>100</v>
      </c>
      <c r="G75" s="100"/>
      <c r="H75" s="54">
        <v>4</v>
      </c>
      <c r="I75" s="47" t="s">
        <v>18</v>
      </c>
      <c r="J75" s="48" t="s">
        <v>15</v>
      </c>
      <c r="K75" s="55"/>
    </row>
    <row r="76" spans="1:11" s="6" customFormat="1" ht="28.5" customHeight="1" outlineLevel="1" x14ac:dyDescent="0.3">
      <c r="A76" s="27" t="s">
        <v>123</v>
      </c>
      <c r="B76" s="110" t="s">
        <v>42</v>
      </c>
      <c r="C76" s="27">
        <v>20</v>
      </c>
      <c r="D76" s="52">
        <v>10</v>
      </c>
      <c r="E76" s="113">
        <v>50</v>
      </c>
      <c r="F76" s="35">
        <f>SUM(C76:E76)</f>
        <v>80</v>
      </c>
      <c r="G76" s="100">
        <v>1</v>
      </c>
      <c r="H76" s="56">
        <v>4</v>
      </c>
      <c r="I76" s="49" t="s">
        <v>18</v>
      </c>
      <c r="J76" s="50" t="s">
        <v>15</v>
      </c>
      <c r="K76" s="57"/>
    </row>
    <row r="77" spans="1:11" s="6" customFormat="1" ht="28.5" customHeight="1" outlineLevel="1" x14ac:dyDescent="0.3">
      <c r="A77" s="65" t="s">
        <v>124</v>
      </c>
      <c r="B77" s="109" t="s">
        <v>46</v>
      </c>
      <c r="C77" s="65">
        <v>40</v>
      </c>
      <c r="D77" s="66">
        <v>10</v>
      </c>
      <c r="E77" s="112">
        <v>40</v>
      </c>
      <c r="F77" s="38">
        <f t="shared" ref="F77:F81" si="4">SUM(C77:E77)</f>
        <v>90</v>
      </c>
      <c r="G77" s="100"/>
      <c r="H77" s="70">
        <v>6</v>
      </c>
      <c r="I77" s="62" t="s">
        <v>18</v>
      </c>
      <c r="J77" s="20" t="s">
        <v>15</v>
      </c>
      <c r="K77" s="57"/>
    </row>
    <row r="78" spans="1:11" s="6" customFormat="1" ht="28.5" customHeight="1" outlineLevel="1" x14ac:dyDescent="0.3">
      <c r="A78" s="65" t="s">
        <v>125</v>
      </c>
      <c r="B78" s="109" t="s">
        <v>126</v>
      </c>
      <c r="C78" s="65">
        <v>40</v>
      </c>
      <c r="D78" s="66">
        <v>20</v>
      </c>
      <c r="E78" s="112">
        <v>50</v>
      </c>
      <c r="F78" s="38">
        <f t="shared" si="4"/>
        <v>110</v>
      </c>
      <c r="G78" s="100"/>
      <c r="H78" s="70">
        <v>5</v>
      </c>
      <c r="I78" s="62" t="s">
        <v>18</v>
      </c>
      <c r="J78" s="20" t="s">
        <v>15</v>
      </c>
      <c r="K78" s="57"/>
    </row>
    <row r="79" spans="1:11" s="6" customFormat="1" ht="28.5" customHeight="1" outlineLevel="1" x14ac:dyDescent="0.3">
      <c r="A79" s="65" t="s">
        <v>54</v>
      </c>
      <c r="B79" s="109" t="s">
        <v>127</v>
      </c>
      <c r="C79" s="65">
        <v>20</v>
      </c>
      <c r="D79" s="66">
        <v>10</v>
      </c>
      <c r="E79" s="112">
        <v>50</v>
      </c>
      <c r="F79" s="38">
        <f t="shared" si="4"/>
        <v>80</v>
      </c>
      <c r="G79" s="100"/>
      <c r="H79" s="70">
        <v>5</v>
      </c>
      <c r="I79" s="62" t="s">
        <v>18</v>
      </c>
      <c r="J79" s="20" t="s">
        <v>15</v>
      </c>
      <c r="K79" s="57"/>
    </row>
    <row r="80" spans="1:11" s="6" customFormat="1" ht="28.5" customHeight="1" outlineLevel="1" x14ac:dyDescent="0.3">
      <c r="A80" s="27" t="s">
        <v>70</v>
      </c>
      <c r="B80" s="110" t="s">
        <v>141</v>
      </c>
      <c r="C80" s="27">
        <v>40</v>
      </c>
      <c r="D80" s="52">
        <v>10</v>
      </c>
      <c r="E80" s="113">
        <v>40</v>
      </c>
      <c r="F80" s="38">
        <f>SUM(C80:E80)</f>
        <v>90</v>
      </c>
      <c r="G80" s="100"/>
      <c r="H80" s="56">
        <v>6</v>
      </c>
      <c r="I80" s="49" t="s">
        <v>18</v>
      </c>
      <c r="J80" s="50" t="s">
        <v>15</v>
      </c>
      <c r="K80" s="58"/>
    </row>
    <row r="81" spans="1:11" s="6" customFormat="1" ht="28.5" customHeight="1" outlineLevel="1" x14ac:dyDescent="0.3">
      <c r="A81" s="65" t="s">
        <v>55</v>
      </c>
      <c r="B81" s="109" t="s">
        <v>49</v>
      </c>
      <c r="C81" s="65">
        <v>50</v>
      </c>
      <c r="D81" s="66">
        <v>10</v>
      </c>
      <c r="E81" s="112">
        <v>100</v>
      </c>
      <c r="F81" s="38">
        <f t="shared" si="4"/>
        <v>160</v>
      </c>
      <c r="G81" s="100"/>
      <c r="H81" s="70">
        <v>5</v>
      </c>
      <c r="I81" s="62" t="s">
        <v>18</v>
      </c>
      <c r="J81" s="20" t="s">
        <v>15</v>
      </c>
      <c r="K81" s="57"/>
    </row>
    <row r="82" spans="1:11" s="6" customFormat="1" ht="28.5" customHeight="1" outlineLevel="1" thickBot="1" x14ac:dyDescent="0.35">
      <c r="A82" s="29" t="s">
        <v>31</v>
      </c>
      <c r="B82" s="157" t="s">
        <v>43</v>
      </c>
      <c r="C82" s="29">
        <v>20</v>
      </c>
      <c r="D82" s="53">
        <v>10</v>
      </c>
      <c r="E82" s="159">
        <v>60</v>
      </c>
      <c r="F82" s="172">
        <f t="shared" ref="F82" si="5">SUM(C82:E82)</f>
        <v>90</v>
      </c>
      <c r="G82" s="100"/>
      <c r="H82" s="59">
        <v>4</v>
      </c>
      <c r="I82" s="160" t="s">
        <v>18</v>
      </c>
      <c r="J82" s="161" t="s">
        <v>15</v>
      </c>
      <c r="K82" s="60"/>
    </row>
    <row r="83" spans="1:11" s="6" customFormat="1" ht="14.5" outlineLevel="1" thickBot="1" x14ac:dyDescent="0.35">
      <c r="A83" s="164" t="s">
        <v>19</v>
      </c>
      <c r="B83" s="165"/>
      <c r="C83" s="165"/>
      <c r="D83" s="165"/>
      <c r="E83" s="165"/>
      <c r="F83" s="165"/>
      <c r="G83" s="101"/>
      <c r="H83" s="165"/>
      <c r="I83" s="165"/>
      <c r="J83" s="165"/>
      <c r="K83" s="166"/>
    </row>
    <row r="84" spans="1:11" s="6" customFormat="1" ht="28.5" customHeight="1" outlineLevel="1" x14ac:dyDescent="0.3">
      <c r="A84" s="63" t="s">
        <v>52</v>
      </c>
      <c r="B84" s="108" t="s">
        <v>50</v>
      </c>
      <c r="C84" s="63">
        <v>60</v>
      </c>
      <c r="D84" s="64">
        <v>10</v>
      </c>
      <c r="E84" s="111">
        <v>80</v>
      </c>
      <c r="F84" s="37">
        <f>SUM(C84:E84)</f>
        <v>150</v>
      </c>
      <c r="G84" s="100"/>
      <c r="H84" s="67">
        <v>5</v>
      </c>
      <c r="I84" s="68" t="s">
        <v>20</v>
      </c>
      <c r="J84" s="69" t="s">
        <v>15</v>
      </c>
      <c r="K84" s="55"/>
    </row>
    <row r="85" spans="1:11" s="6" customFormat="1" ht="28.5" customHeight="1" outlineLevel="1" x14ac:dyDescent="0.3">
      <c r="A85" s="65" t="s">
        <v>53</v>
      </c>
      <c r="B85" s="109" t="s">
        <v>51</v>
      </c>
      <c r="C85" s="65">
        <v>60</v>
      </c>
      <c r="D85" s="66">
        <v>10</v>
      </c>
      <c r="E85" s="112">
        <v>80</v>
      </c>
      <c r="F85" s="38">
        <f>SUM(C85:E85)</f>
        <v>150</v>
      </c>
      <c r="G85" s="100"/>
      <c r="H85" s="70">
        <v>5</v>
      </c>
      <c r="I85" s="62" t="s">
        <v>20</v>
      </c>
      <c r="J85" s="20" t="s">
        <v>15</v>
      </c>
      <c r="K85" s="57"/>
    </row>
    <row r="86" spans="1:11" s="6" customFormat="1" ht="28.5" customHeight="1" outlineLevel="1" x14ac:dyDescent="0.3">
      <c r="A86" s="27" t="s">
        <v>129</v>
      </c>
      <c r="B86" s="110" t="s">
        <v>128</v>
      </c>
      <c r="C86" s="27">
        <v>30</v>
      </c>
      <c r="D86" s="52">
        <v>10</v>
      </c>
      <c r="E86" s="113">
        <v>50</v>
      </c>
      <c r="F86" s="38">
        <f t="shared" ref="F86:F90" si="6">SUM(C86:E86)</f>
        <v>90</v>
      </c>
      <c r="G86" s="100"/>
      <c r="H86" s="56">
        <v>6</v>
      </c>
      <c r="I86" s="49" t="s">
        <v>20</v>
      </c>
      <c r="J86" s="50" t="s">
        <v>15</v>
      </c>
      <c r="K86" s="58"/>
    </row>
    <row r="87" spans="1:11" s="6" customFormat="1" ht="28.5" customHeight="1" outlineLevel="1" x14ac:dyDescent="0.3">
      <c r="A87" s="27" t="s">
        <v>130</v>
      </c>
      <c r="B87" s="110" t="s">
        <v>65</v>
      </c>
      <c r="C87" s="27">
        <v>50</v>
      </c>
      <c r="D87" s="52">
        <v>10</v>
      </c>
      <c r="E87" s="113">
        <v>100</v>
      </c>
      <c r="F87" s="38">
        <f t="shared" si="6"/>
        <v>160</v>
      </c>
      <c r="G87" s="100"/>
      <c r="H87" s="56">
        <v>6</v>
      </c>
      <c r="I87" s="49" t="s">
        <v>20</v>
      </c>
      <c r="J87" s="50" t="s">
        <v>15</v>
      </c>
      <c r="K87" s="58"/>
    </row>
    <row r="88" spans="1:11" s="6" customFormat="1" ht="28.5" customHeight="1" outlineLevel="1" x14ac:dyDescent="0.3">
      <c r="A88" s="27" t="s">
        <v>71</v>
      </c>
      <c r="B88" s="110" t="s">
        <v>66</v>
      </c>
      <c r="C88" s="27">
        <v>50</v>
      </c>
      <c r="D88" s="52">
        <v>10</v>
      </c>
      <c r="E88" s="113">
        <v>60</v>
      </c>
      <c r="F88" s="38">
        <f t="shared" si="6"/>
        <v>120</v>
      </c>
      <c r="G88" s="100"/>
      <c r="H88" s="56">
        <v>7</v>
      </c>
      <c r="I88" s="49" t="s">
        <v>20</v>
      </c>
      <c r="J88" s="50" t="s">
        <v>15</v>
      </c>
      <c r="K88" s="58"/>
    </row>
    <row r="89" spans="1:11" s="6" customFormat="1" ht="28.5" customHeight="1" outlineLevel="1" x14ac:dyDescent="0.3">
      <c r="A89" s="27" t="s">
        <v>72</v>
      </c>
      <c r="B89" s="110" t="s">
        <v>67</v>
      </c>
      <c r="C89" s="27">
        <v>30</v>
      </c>
      <c r="D89" s="52">
        <v>15</v>
      </c>
      <c r="E89" s="113">
        <v>45</v>
      </c>
      <c r="F89" s="38">
        <f t="shared" si="6"/>
        <v>90</v>
      </c>
      <c r="G89" s="100"/>
      <c r="H89" s="56">
        <v>5</v>
      </c>
      <c r="I89" s="49" t="s">
        <v>20</v>
      </c>
      <c r="J89" s="50" t="s">
        <v>15</v>
      </c>
      <c r="K89" s="58"/>
    </row>
    <row r="90" spans="1:11" s="6" customFormat="1" ht="28.5" customHeight="1" outlineLevel="1" thickBot="1" x14ac:dyDescent="0.35">
      <c r="A90" s="29" t="s">
        <v>73</v>
      </c>
      <c r="B90" s="157" t="s">
        <v>68</v>
      </c>
      <c r="C90" s="29">
        <v>50</v>
      </c>
      <c r="D90" s="53">
        <v>20</v>
      </c>
      <c r="E90" s="159">
        <v>80</v>
      </c>
      <c r="F90" s="40">
        <f t="shared" si="6"/>
        <v>150</v>
      </c>
      <c r="G90" s="100"/>
      <c r="H90" s="59">
        <v>6</v>
      </c>
      <c r="I90" s="160" t="s">
        <v>20</v>
      </c>
      <c r="J90" s="161" t="s">
        <v>15</v>
      </c>
      <c r="K90" s="171"/>
    </row>
    <row r="91" spans="1:11" s="6" customFormat="1" ht="14.5" outlineLevel="1" thickBot="1" x14ac:dyDescent="0.35">
      <c r="A91" s="200" t="s">
        <v>21</v>
      </c>
      <c r="B91" s="201"/>
      <c r="C91" s="167">
        <f>SUMIFS(C60:C90,$G60:$G90,"1")</f>
        <v>477</v>
      </c>
      <c r="D91" s="168">
        <f>SUMIFS(D60:D90,$G60:$G90,"1")</f>
        <v>150</v>
      </c>
      <c r="E91" s="73">
        <f>SUMIFS(E60:E90,$G60:$G90,"1")</f>
        <v>853</v>
      </c>
      <c r="F91" s="33"/>
      <c r="G91" s="102"/>
      <c r="H91" s="45"/>
      <c r="I91" s="45"/>
    </row>
    <row r="92" spans="1:11" s="6" customFormat="1" ht="14.5" outlineLevel="1" thickBot="1" x14ac:dyDescent="0.35">
      <c r="A92" s="30" t="s">
        <v>22</v>
      </c>
      <c r="B92" s="31"/>
      <c r="C92" s="202">
        <f>SUM(C91:D91)</f>
        <v>627</v>
      </c>
      <c r="D92" s="203"/>
      <c r="E92" s="32">
        <f>E91</f>
        <v>853</v>
      </c>
      <c r="G92" s="96"/>
    </row>
    <row r="93" spans="1:11" s="6" customFormat="1" ht="14.5" outlineLevel="1" thickBot="1" x14ac:dyDescent="0.35">
      <c r="A93" s="204" t="s">
        <v>57</v>
      </c>
      <c r="B93" s="205"/>
      <c r="C93" s="206">
        <f>C92+E92</f>
        <v>1480</v>
      </c>
      <c r="D93" s="206"/>
      <c r="E93" s="207"/>
      <c r="G93" s="96"/>
      <c r="H93" s="1"/>
    </row>
    <row r="94" spans="1:11" s="6" customFormat="1" outlineLevel="1" x14ac:dyDescent="0.3">
      <c r="A94" s="208"/>
      <c r="B94" s="209"/>
      <c r="C94" s="4"/>
      <c r="D94" s="4"/>
      <c r="E94" s="4"/>
      <c r="G94" s="96"/>
      <c r="H94" s="1"/>
    </row>
    <row r="95" spans="1:11" s="6" customFormat="1" x14ac:dyDescent="0.3">
      <c r="A95" s="3"/>
      <c r="B95" s="3"/>
      <c r="C95" s="4"/>
      <c r="D95" s="4"/>
      <c r="E95" s="4"/>
      <c r="G95" s="96"/>
    </row>
    <row r="96" spans="1:11" s="6" customFormat="1" ht="14.5" thickBot="1" x14ac:dyDescent="0.35">
      <c r="A96" s="3"/>
      <c r="B96" s="3"/>
      <c r="C96" s="4"/>
      <c r="D96" s="4"/>
      <c r="E96" s="4"/>
      <c r="G96" s="96"/>
    </row>
    <row r="97" spans="1:12" s="6" customFormat="1" ht="14.5" thickBot="1" x14ac:dyDescent="0.35">
      <c r="A97" s="210" t="s">
        <v>136</v>
      </c>
      <c r="B97" s="210"/>
      <c r="C97" s="211"/>
      <c r="D97" s="212" t="str">
        <f>"MINIMUM TQT FOR THIS PATHWAY = "&amp;C133</f>
        <v>MINIMUM TQT FOR THIS PATHWAY = 1430</v>
      </c>
      <c r="E97" s="213"/>
      <c r="F97" s="214"/>
      <c r="G97" s="100"/>
      <c r="H97" s="212" t="s">
        <v>44</v>
      </c>
      <c r="I97" s="213"/>
      <c r="J97" s="213"/>
      <c r="K97" s="214"/>
      <c r="L97" s="2"/>
    </row>
    <row r="98" spans="1:12" s="6" customFormat="1" ht="17.5" customHeight="1" outlineLevel="1" thickBot="1" x14ac:dyDescent="0.35">
      <c r="A98" s="215" t="s">
        <v>3</v>
      </c>
      <c r="B98" s="215" t="s">
        <v>4</v>
      </c>
      <c r="C98" s="217" t="s">
        <v>5</v>
      </c>
      <c r="D98" s="207"/>
      <c r="E98" s="218" t="s">
        <v>6</v>
      </c>
      <c r="F98" s="218" t="s">
        <v>7</v>
      </c>
      <c r="G98" s="100"/>
      <c r="H98" s="218" t="s">
        <v>8</v>
      </c>
      <c r="I98" s="218" t="s">
        <v>9</v>
      </c>
      <c r="J98" s="218" t="s">
        <v>10</v>
      </c>
      <c r="K98" s="218" t="s">
        <v>11</v>
      </c>
    </row>
    <row r="99" spans="1:12" s="6" customFormat="1" ht="37" customHeight="1" outlineLevel="1" thickBot="1" x14ac:dyDescent="0.35">
      <c r="A99" s="216"/>
      <c r="B99" s="216"/>
      <c r="C99" s="198" t="s">
        <v>12</v>
      </c>
      <c r="D99" s="197" t="s">
        <v>13</v>
      </c>
      <c r="E99" s="219"/>
      <c r="F99" s="219"/>
      <c r="G99" s="100"/>
      <c r="H99" s="219"/>
      <c r="I99" s="219"/>
      <c r="J99" s="219"/>
      <c r="K99" s="219"/>
    </row>
    <row r="100" spans="1:12" s="6" customFormat="1" ht="28.5" customHeight="1" outlineLevel="1" x14ac:dyDescent="0.3">
      <c r="A100" s="92" t="s">
        <v>26</v>
      </c>
      <c r="B100" s="154" t="s">
        <v>17</v>
      </c>
      <c r="C100" s="92">
        <v>27</v>
      </c>
      <c r="D100" s="93">
        <v>10</v>
      </c>
      <c r="E100" s="129">
        <v>43</v>
      </c>
      <c r="F100" s="34">
        <v>80</v>
      </c>
      <c r="G100" s="100">
        <v>1</v>
      </c>
      <c r="H100" s="54">
        <v>3</v>
      </c>
      <c r="I100" s="47" t="s">
        <v>14</v>
      </c>
      <c r="J100" s="48" t="s">
        <v>15</v>
      </c>
      <c r="K100" s="55" t="s">
        <v>16</v>
      </c>
    </row>
    <row r="101" spans="1:12" s="6" customFormat="1" ht="28.5" customHeight="1" outlineLevel="1" x14ac:dyDescent="0.3">
      <c r="A101" s="155" t="s">
        <v>114</v>
      </c>
      <c r="B101" s="156" t="s">
        <v>32</v>
      </c>
      <c r="C101" s="155">
        <v>40</v>
      </c>
      <c r="D101" s="158">
        <v>10</v>
      </c>
      <c r="E101" s="61">
        <v>40</v>
      </c>
      <c r="F101" s="35">
        <f t="shared" ref="F101:F109" si="7">SUM(C101:E101)</f>
        <v>90</v>
      </c>
      <c r="G101" s="100">
        <v>1</v>
      </c>
      <c r="H101" s="56">
        <v>4</v>
      </c>
      <c r="I101" s="49" t="s">
        <v>14</v>
      </c>
      <c r="J101" s="50" t="s">
        <v>15</v>
      </c>
      <c r="K101" s="57"/>
    </row>
    <row r="102" spans="1:12" s="6" customFormat="1" ht="28.5" customHeight="1" outlineLevel="1" x14ac:dyDescent="0.3">
      <c r="A102" s="155" t="s">
        <v>115</v>
      </c>
      <c r="B102" s="156" t="s">
        <v>33</v>
      </c>
      <c r="C102" s="155">
        <v>40</v>
      </c>
      <c r="D102" s="158">
        <v>10</v>
      </c>
      <c r="E102" s="61">
        <v>60</v>
      </c>
      <c r="F102" s="35">
        <f t="shared" si="7"/>
        <v>110</v>
      </c>
      <c r="G102" s="100">
        <v>1</v>
      </c>
      <c r="H102" s="56">
        <v>5</v>
      </c>
      <c r="I102" s="49" t="s">
        <v>14</v>
      </c>
      <c r="J102" s="50" t="s">
        <v>15</v>
      </c>
      <c r="K102" s="57"/>
    </row>
    <row r="103" spans="1:12" s="6" customFormat="1" ht="28.5" customHeight="1" outlineLevel="1" x14ac:dyDescent="0.3">
      <c r="A103" s="155" t="s">
        <v>116</v>
      </c>
      <c r="B103" s="156" t="s">
        <v>34</v>
      </c>
      <c r="C103" s="155">
        <v>50</v>
      </c>
      <c r="D103" s="158">
        <v>10</v>
      </c>
      <c r="E103" s="61">
        <v>70</v>
      </c>
      <c r="F103" s="35">
        <f t="shared" si="7"/>
        <v>130</v>
      </c>
      <c r="G103" s="100">
        <v>1</v>
      </c>
      <c r="H103" s="56">
        <v>4</v>
      </c>
      <c r="I103" s="49" t="s">
        <v>14</v>
      </c>
      <c r="J103" s="50" t="s">
        <v>15</v>
      </c>
      <c r="K103" s="57"/>
    </row>
    <row r="104" spans="1:12" s="6" customFormat="1" ht="28.5" customHeight="1" outlineLevel="1" x14ac:dyDescent="0.3">
      <c r="A104" s="155" t="s">
        <v>27</v>
      </c>
      <c r="B104" s="156" t="s">
        <v>117</v>
      </c>
      <c r="C104" s="155">
        <v>40</v>
      </c>
      <c r="D104" s="158">
        <v>10</v>
      </c>
      <c r="E104" s="61">
        <v>70</v>
      </c>
      <c r="F104" s="35">
        <f t="shared" si="7"/>
        <v>120</v>
      </c>
      <c r="G104" s="100">
        <v>1</v>
      </c>
      <c r="H104" s="56">
        <v>4</v>
      </c>
      <c r="I104" s="49" t="s">
        <v>14</v>
      </c>
      <c r="J104" s="50" t="s">
        <v>15</v>
      </c>
      <c r="K104" s="57"/>
    </row>
    <row r="105" spans="1:12" s="6" customFormat="1" ht="28.5" customHeight="1" outlineLevel="1" x14ac:dyDescent="0.3">
      <c r="A105" s="155" t="s">
        <v>118</v>
      </c>
      <c r="B105" s="156" t="s">
        <v>36</v>
      </c>
      <c r="C105" s="155">
        <v>30</v>
      </c>
      <c r="D105" s="158">
        <v>10</v>
      </c>
      <c r="E105" s="61">
        <v>50</v>
      </c>
      <c r="F105" s="35">
        <f t="shared" si="7"/>
        <v>90</v>
      </c>
      <c r="G105" s="100">
        <v>1</v>
      </c>
      <c r="H105" s="56">
        <v>5</v>
      </c>
      <c r="I105" s="49" t="s">
        <v>14</v>
      </c>
      <c r="J105" s="50" t="s">
        <v>15</v>
      </c>
      <c r="K105" s="57"/>
    </row>
    <row r="106" spans="1:12" s="6" customFormat="1" ht="28.5" customHeight="1" outlineLevel="1" x14ac:dyDescent="0.3">
      <c r="A106" s="155" t="s">
        <v>28</v>
      </c>
      <c r="B106" s="156" t="s">
        <v>37</v>
      </c>
      <c r="C106" s="155">
        <v>40</v>
      </c>
      <c r="D106" s="158">
        <v>10</v>
      </c>
      <c r="E106" s="61">
        <v>50</v>
      </c>
      <c r="F106" s="35">
        <f t="shared" si="7"/>
        <v>100</v>
      </c>
      <c r="G106" s="100">
        <v>1</v>
      </c>
      <c r="H106" s="56">
        <v>4</v>
      </c>
      <c r="I106" s="49" t="s">
        <v>14</v>
      </c>
      <c r="J106" s="50" t="s">
        <v>15</v>
      </c>
      <c r="K106" s="57"/>
    </row>
    <row r="107" spans="1:12" s="6" customFormat="1" ht="28.5" customHeight="1" outlineLevel="1" x14ac:dyDescent="0.3">
      <c r="A107" s="155" t="s">
        <v>29</v>
      </c>
      <c r="B107" s="156" t="s">
        <v>120</v>
      </c>
      <c r="C107" s="155">
        <v>20</v>
      </c>
      <c r="D107" s="158">
        <v>10</v>
      </c>
      <c r="E107" s="61">
        <v>40</v>
      </c>
      <c r="F107" s="35">
        <f t="shared" si="7"/>
        <v>70</v>
      </c>
      <c r="G107" s="100">
        <v>1</v>
      </c>
      <c r="H107" s="56">
        <v>5</v>
      </c>
      <c r="I107" s="49" t="s">
        <v>14</v>
      </c>
      <c r="J107" s="50" t="s">
        <v>15</v>
      </c>
      <c r="K107" s="57"/>
    </row>
    <row r="108" spans="1:12" s="6" customFormat="1" ht="28.5" customHeight="1" outlineLevel="1" x14ac:dyDescent="0.3">
      <c r="A108" s="155" t="s">
        <v>122</v>
      </c>
      <c r="B108" s="156" t="s">
        <v>38</v>
      </c>
      <c r="C108" s="155">
        <v>30</v>
      </c>
      <c r="D108" s="158">
        <v>10</v>
      </c>
      <c r="E108" s="61">
        <v>60</v>
      </c>
      <c r="F108" s="35">
        <f t="shared" si="7"/>
        <v>100</v>
      </c>
      <c r="G108" s="100">
        <v>1</v>
      </c>
      <c r="H108" s="56">
        <v>5</v>
      </c>
      <c r="I108" s="49" t="s">
        <v>14</v>
      </c>
      <c r="J108" s="50" t="s">
        <v>15</v>
      </c>
      <c r="K108" s="57"/>
    </row>
    <row r="109" spans="1:12" s="6" customFormat="1" ht="28.5" customHeight="1" outlineLevel="1" x14ac:dyDescent="0.3">
      <c r="A109" s="155" t="s">
        <v>30</v>
      </c>
      <c r="B109" s="156" t="s">
        <v>39</v>
      </c>
      <c r="C109" s="155">
        <v>30</v>
      </c>
      <c r="D109" s="158">
        <v>10</v>
      </c>
      <c r="E109" s="61">
        <v>50</v>
      </c>
      <c r="F109" s="35">
        <f t="shared" si="7"/>
        <v>90</v>
      </c>
      <c r="G109" s="100">
        <v>1</v>
      </c>
      <c r="H109" s="56">
        <v>4</v>
      </c>
      <c r="I109" s="49" t="s">
        <v>14</v>
      </c>
      <c r="J109" s="50" t="s">
        <v>15</v>
      </c>
      <c r="K109" s="57"/>
    </row>
    <row r="110" spans="1:12" s="6" customFormat="1" ht="28.5" customHeight="1" outlineLevel="1" x14ac:dyDescent="0.3">
      <c r="A110" s="27" t="s">
        <v>119</v>
      </c>
      <c r="B110" s="110" t="s">
        <v>40</v>
      </c>
      <c r="C110" s="27">
        <v>30</v>
      </c>
      <c r="D110" s="52">
        <v>10</v>
      </c>
      <c r="E110" s="113">
        <v>50</v>
      </c>
      <c r="F110" s="35">
        <f>SUM(C110:E110)</f>
        <v>90</v>
      </c>
      <c r="G110" s="100">
        <v>1</v>
      </c>
      <c r="H110" s="56">
        <v>5</v>
      </c>
      <c r="I110" s="49" t="s">
        <v>14</v>
      </c>
      <c r="J110" s="50" t="s">
        <v>15</v>
      </c>
      <c r="K110" s="57"/>
    </row>
    <row r="111" spans="1:12" s="6" customFormat="1" ht="28.5" customHeight="1" outlineLevel="1" x14ac:dyDescent="0.3">
      <c r="A111" s="27" t="s">
        <v>121</v>
      </c>
      <c r="B111" s="110" t="s">
        <v>41</v>
      </c>
      <c r="C111" s="27">
        <v>40</v>
      </c>
      <c r="D111" s="52">
        <v>10</v>
      </c>
      <c r="E111" s="113">
        <v>50</v>
      </c>
      <c r="F111" s="35">
        <f>SUM(C111:E111)</f>
        <v>100</v>
      </c>
      <c r="G111" s="100">
        <v>1</v>
      </c>
      <c r="H111" s="56">
        <v>4</v>
      </c>
      <c r="I111" s="49" t="s">
        <v>14</v>
      </c>
      <c r="J111" s="50" t="s">
        <v>15</v>
      </c>
      <c r="K111" s="57"/>
    </row>
    <row r="112" spans="1:12" s="6" customFormat="1" ht="28.5" customHeight="1" outlineLevel="1" x14ac:dyDescent="0.3">
      <c r="A112" s="27" t="s">
        <v>129</v>
      </c>
      <c r="B112" s="110" t="s">
        <v>128</v>
      </c>
      <c r="C112" s="27">
        <v>30</v>
      </c>
      <c r="D112" s="52">
        <v>10</v>
      </c>
      <c r="E112" s="113">
        <v>50</v>
      </c>
      <c r="F112" s="39">
        <f>SUM(C112:E112)</f>
        <v>90</v>
      </c>
      <c r="G112" s="100">
        <v>1</v>
      </c>
      <c r="H112" s="56">
        <v>6</v>
      </c>
      <c r="I112" s="49" t="s">
        <v>14</v>
      </c>
      <c r="J112" s="50" t="s">
        <v>15</v>
      </c>
      <c r="K112" s="58"/>
    </row>
    <row r="113" spans="1:11" s="6" customFormat="1" ht="28.5" customHeight="1" outlineLevel="1" thickBot="1" x14ac:dyDescent="0.35">
      <c r="A113" s="29" t="s">
        <v>70</v>
      </c>
      <c r="B113" s="110" t="s">
        <v>141</v>
      </c>
      <c r="C113" s="29">
        <v>40</v>
      </c>
      <c r="D113" s="53">
        <v>10</v>
      </c>
      <c r="E113" s="159">
        <v>40</v>
      </c>
      <c r="F113" s="122">
        <f>SUM(C113:E113)</f>
        <v>90</v>
      </c>
      <c r="G113" s="100">
        <v>1</v>
      </c>
      <c r="H113" s="59">
        <v>6</v>
      </c>
      <c r="I113" s="160" t="s">
        <v>14</v>
      </c>
      <c r="J113" s="161" t="s">
        <v>15</v>
      </c>
      <c r="K113" s="171"/>
    </row>
    <row r="114" spans="1:11" s="6" customFormat="1" ht="14.5" outlineLevel="1" thickBot="1" x14ac:dyDescent="0.35">
      <c r="A114" s="162" t="s">
        <v>45</v>
      </c>
      <c r="B114" s="118"/>
      <c r="C114" s="118"/>
      <c r="D114" s="118"/>
      <c r="E114" s="118"/>
      <c r="F114" s="118"/>
      <c r="G114" s="101"/>
      <c r="H114" s="118"/>
      <c r="I114" s="118"/>
      <c r="J114" s="118"/>
      <c r="K114" s="119"/>
    </row>
    <row r="115" spans="1:11" s="6" customFormat="1" ht="28.5" customHeight="1" outlineLevel="1" x14ac:dyDescent="0.3">
      <c r="A115" s="63" t="s">
        <v>52</v>
      </c>
      <c r="B115" s="108" t="s">
        <v>50</v>
      </c>
      <c r="C115" s="63">
        <v>60</v>
      </c>
      <c r="D115" s="64">
        <v>10</v>
      </c>
      <c r="E115" s="111">
        <v>80</v>
      </c>
      <c r="F115" s="37">
        <f>SUM(C115:E115)</f>
        <v>150</v>
      </c>
      <c r="G115" s="100"/>
      <c r="H115" s="67">
        <v>5</v>
      </c>
      <c r="I115" s="68" t="s">
        <v>18</v>
      </c>
      <c r="J115" s="69" t="s">
        <v>15</v>
      </c>
      <c r="K115" s="55"/>
    </row>
    <row r="116" spans="1:11" s="6" customFormat="1" ht="28.5" customHeight="1" outlineLevel="1" x14ac:dyDescent="0.3">
      <c r="A116" s="65" t="s">
        <v>53</v>
      </c>
      <c r="B116" s="109" t="s">
        <v>51</v>
      </c>
      <c r="C116" s="65">
        <v>60</v>
      </c>
      <c r="D116" s="66">
        <v>10</v>
      </c>
      <c r="E116" s="112">
        <v>80</v>
      </c>
      <c r="F116" s="38">
        <f>SUM(C116:E116)</f>
        <v>150</v>
      </c>
      <c r="G116" s="100"/>
      <c r="H116" s="70">
        <v>5</v>
      </c>
      <c r="I116" s="62" t="s">
        <v>18</v>
      </c>
      <c r="J116" s="20" t="s">
        <v>15</v>
      </c>
      <c r="K116" s="57"/>
    </row>
    <row r="117" spans="1:11" s="6" customFormat="1" ht="28.5" customHeight="1" outlineLevel="1" x14ac:dyDescent="0.3">
      <c r="A117" s="27" t="s">
        <v>123</v>
      </c>
      <c r="B117" s="110" t="s">
        <v>42</v>
      </c>
      <c r="C117" s="27">
        <v>20</v>
      </c>
      <c r="D117" s="52">
        <v>10</v>
      </c>
      <c r="E117" s="113">
        <v>50</v>
      </c>
      <c r="F117" s="35">
        <f>SUM(C117:E117)</f>
        <v>80</v>
      </c>
      <c r="G117" s="100">
        <v>1</v>
      </c>
      <c r="H117" s="56">
        <v>4</v>
      </c>
      <c r="I117" s="49" t="s">
        <v>18</v>
      </c>
      <c r="J117" s="50" t="s">
        <v>15</v>
      </c>
      <c r="K117" s="57"/>
    </row>
    <row r="118" spans="1:11" s="6" customFormat="1" ht="28.5" customHeight="1" outlineLevel="1" x14ac:dyDescent="0.3">
      <c r="A118" s="65" t="s">
        <v>124</v>
      </c>
      <c r="B118" s="109" t="s">
        <v>46</v>
      </c>
      <c r="C118" s="65">
        <v>40</v>
      </c>
      <c r="D118" s="66">
        <v>10</v>
      </c>
      <c r="E118" s="112">
        <v>40</v>
      </c>
      <c r="F118" s="38">
        <f t="shared" ref="F118:F120" si="8">SUM(C118:E118)</f>
        <v>90</v>
      </c>
      <c r="G118" s="100"/>
      <c r="H118" s="70">
        <v>6</v>
      </c>
      <c r="I118" s="62" t="s">
        <v>18</v>
      </c>
      <c r="J118" s="20" t="s">
        <v>15</v>
      </c>
      <c r="K118" s="57"/>
    </row>
    <row r="119" spans="1:11" s="6" customFormat="1" ht="28.5" customHeight="1" outlineLevel="1" x14ac:dyDescent="0.3">
      <c r="A119" s="65" t="s">
        <v>125</v>
      </c>
      <c r="B119" s="109" t="s">
        <v>126</v>
      </c>
      <c r="C119" s="65">
        <v>40</v>
      </c>
      <c r="D119" s="66">
        <v>20</v>
      </c>
      <c r="E119" s="112">
        <v>50</v>
      </c>
      <c r="F119" s="38">
        <f t="shared" si="8"/>
        <v>110</v>
      </c>
      <c r="G119" s="100"/>
      <c r="H119" s="70">
        <v>5</v>
      </c>
      <c r="I119" s="62" t="s">
        <v>18</v>
      </c>
      <c r="J119" s="20" t="s">
        <v>15</v>
      </c>
      <c r="K119" s="57"/>
    </row>
    <row r="120" spans="1:11" s="6" customFormat="1" ht="28.5" customHeight="1" outlineLevel="1" x14ac:dyDescent="0.3">
      <c r="A120" s="65" t="s">
        <v>54</v>
      </c>
      <c r="B120" s="109" t="s">
        <v>127</v>
      </c>
      <c r="C120" s="65">
        <v>20</v>
      </c>
      <c r="D120" s="66">
        <v>10</v>
      </c>
      <c r="E120" s="112">
        <v>50</v>
      </c>
      <c r="F120" s="38">
        <f t="shared" si="8"/>
        <v>80</v>
      </c>
      <c r="G120" s="100"/>
      <c r="H120" s="70">
        <v>5</v>
      </c>
      <c r="I120" s="62" t="s">
        <v>18</v>
      </c>
      <c r="J120" s="20" t="s">
        <v>15</v>
      </c>
      <c r="K120" s="57"/>
    </row>
    <row r="121" spans="1:11" s="6" customFormat="1" ht="28.5" customHeight="1" outlineLevel="1" x14ac:dyDescent="0.3">
      <c r="A121" s="65" t="s">
        <v>55</v>
      </c>
      <c r="B121" s="109" t="s">
        <v>49</v>
      </c>
      <c r="C121" s="65">
        <v>50</v>
      </c>
      <c r="D121" s="66">
        <v>10</v>
      </c>
      <c r="E121" s="112">
        <v>100</v>
      </c>
      <c r="F121" s="38">
        <f t="shared" ref="F121:F122" si="9">SUM(C121:E121)</f>
        <v>160</v>
      </c>
      <c r="G121" s="100"/>
      <c r="H121" s="70">
        <v>5</v>
      </c>
      <c r="I121" s="62" t="s">
        <v>18</v>
      </c>
      <c r="J121" s="20" t="s">
        <v>15</v>
      </c>
      <c r="K121" s="57"/>
    </row>
    <row r="122" spans="1:11" s="6" customFormat="1" ht="28.5" customHeight="1" outlineLevel="1" x14ac:dyDescent="0.3">
      <c r="A122" s="27" t="s">
        <v>31</v>
      </c>
      <c r="B122" s="110" t="s">
        <v>43</v>
      </c>
      <c r="C122" s="27">
        <v>20</v>
      </c>
      <c r="D122" s="52">
        <v>10</v>
      </c>
      <c r="E122" s="113">
        <v>60</v>
      </c>
      <c r="F122" s="61">
        <f t="shared" si="9"/>
        <v>90</v>
      </c>
      <c r="G122" s="100"/>
      <c r="H122" s="56">
        <v>4</v>
      </c>
      <c r="I122" s="49" t="s">
        <v>18</v>
      </c>
      <c r="J122" s="50" t="s">
        <v>15</v>
      </c>
      <c r="K122" s="57"/>
    </row>
    <row r="123" spans="1:11" s="6" customFormat="1" ht="28.5" customHeight="1" outlineLevel="1" thickBot="1" x14ac:dyDescent="0.35">
      <c r="A123" s="88" t="s">
        <v>56</v>
      </c>
      <c r="B123" s="163" t="s">
        <v>131</v>
      </c>
      <c r="C123" s="88">
        <v>20</v>
      </c>
      <c r="D123" s="89">
        <v>10</v>
      </c>
      <c r="E123" s="114">
        <v>60</v>
      </c>
      <c r="F123" s="40">
        <f>SUM(C123:E123)</f>
        <v>90</v>
      </c>
      <c r="G123" s="100"/>
      <c r="H123" s="115">
        <v>6</v>
      </c>
      <c r="I123" s="116" t="s">
        <v>18</v>
      </c>
      <c r="J123" s="117" t="s">
        <v>15</v>
      </c>
      <c r="K123" s="60" t="s">
        <v>132</v>
      </c>
    </row>
    <row r="124" spans="1:11" s="6" customFormat="1" ht="14.5" outlineLevel="1" thickBot="1" x14ac:dyDescent="0.35">
      <c r="A124" s="164" t="s">
        <v>19</v>
      </c>
      <c r="B124" s="165"/>
      <c r="C124" s="165"/>
      <c r="D124" s="165"/>
      <c r="E124" s="165"/>
      <c r="F124" s="165"/>
      <c r="G124" s="101"/>
      <c r="H124" s="165"/>
      <c r="I124" s="165"/>
      <c r="J124" s="165"/>
      <c r="K124" s="166"/>
    </row>
    <row r="125" spans="1:11" s="6" customFormat="1" ht="28.5" customHeight="1" outlineLevel="1" x14ac:dyDescent="0.3">
      <c r="A125" s="46" t="s">
        <v>74</v>
      </c>
      <c r="B125" s="169" t="s">
        <v>61</v>
      </c>
      <c r="C125" s="46">
        <v>30</v>
      </c>
      <c r="D125" s="51">
        <v>10</v>
      </c>
      <c r="E125" s="121">
        <v>80</v>
      </c>
      <c r="F125" s="37">
        <f>SUM(C125:E125)</f>
        <v>120</v>
      </c>
      <c r="G125" s="100"/>
      <c r="H125" s="54">
        <v>5</v>
      </c>
      <c r="I125" s="47" t="s">
        <v>20</v>
      </c>
      <c r="J125" s="48" t="s">
        <v>15</v>
      </c>
      <c r="K125" s="170"/>
    </row>
    <row r="126" spans="1:11" s="6" customFormat="1" ht="28.5" customHeight="1" outlineLevel="1" x14ac:dyDescent="0.3">
      <c r="A126" s="27" t="s">
        <v>69</v>
      </c>
      <c r="B126" s="110" t="s">
        <v>62</v>
      </c>
      <c r="C126" s="27">
        <v>30</v>
      </c>
      <c r="D126" s="52">
        <v>10</v>
      </c>
      <c r="E126" s="113">
        <v>80</v>
      </c>
      <c r="F126" s="38">
        <f>SUM(C126:E126)</f>
        <v>120</v>
      </c>
      <c r="G126" s="100"/>
      <c r="H126" s="56">
        <v>4</v>
      </c>
      <c r="I126" s="49" t="s">
        <v>20</v>
      </c>
      <c r="J126" s="50" t="s">
        <v>15</v>
      </c>
      <c r="K126" s="58"/>
    </row>
    <row r="127" spans="1:11" s="6" customFormat="1" ht="28.5" customHeight="1" outlineLevel="1" x14ac:dyDescent="0.3">
      <c r="A127" s="27" t="s">
        <v>130</v>
      </c>
      <c r="B127" s="110" t="s">
        <v>65</v>
      </c>
      <c r="C127" s="27">
        <v>50</v>
      </c>
      <c r="D127" s="52">
        <v>10</v>
      </c>
      <c r="E127" s="113">
        <v>100</v>
      </c>
      <c r="F127" s="38">
        <f t="shared" ref="F127:F130" si="10">SUM(C127:E127)</f>
        <v>160</v>
      </c>
      <c r="G127" s="100"/>
      <c r="H127" s="56">
        <v>6</v>
      </c>
      <c r="I127" s="49" t="s">
        <v>20</v>
      </c>
      <c r="J127" s="50" t="s">
        <v>15</v>
      </c>
      <c r="K127" s="58"/>
    </row>
    <row r="128" spans="1:11" s="6" customFormat="1" ht="28.5" customHeight="1" outlineLevel="1" x14ac:dyDescent="0.3">
      <c r="A128" s="27" t="s">
        <v>71</v>
      </c>
      <c r="B128" s="110" t="s">
        <v>66</v>
      </c>
      <c r="C128" s="27">
        <v>50</v>
      </c>
      <c r="D128" s="52">
        <v>10</v>
      </c>
      <c r="E128" s="113">
        <v>60</v>
      </c>
      <c r="F128" s="38">
        <f t="shared" si="10"/>
        <v>120</v>
      </c>
      <c r="G128" s="100"/>
      <c r="H128" s="56">
        <v>7</v>
      </c>
      <c r="I128" s="49" t="s">
        <v>20</v>
      </c>
      <c r="J128" s="50" t="s">
        <v>15</v>
      </c>
      <c r="K128" s="58"/>
    </row>
    <row r="129" spans="1:12" s="6" customFormat="1" ht="28.5" customHeight="1" outlineLevel="1" x14ac:dyDescent="0.3">
      <c r="A129" s="27" t="s">
        <v>72</v>
      </c>
      <c r="B129" s="110" t="s">
        <v>67</v>
      </c>
      <c r="C129" s="27">
        <v>30</v>
      </c>
      <c r="D129" s="52">
        <v>15</v>
      </c>
      <c r="E129" s="113">
        <v>45</v>
      </c>
      <c r="F129" s="38">
        <f t="shared" si="10"/>
        <v>90</v>
      </c>
      <c r="G129" s="100"/>
      <c r="H129" s="56">
        <v>5</v>
      </c>
      <c r="I129" s="49" t="s">
        <v>20</v>
      </c>
      <c r="J129" s="50" t="s">
        <v>15</v>
      </c>
      <c r="K129" s="58"/>
    </row>
    <row r="130" spans="1:12" s="6" customFormat="1" ht="28.5" customHeight="1" outlineLevel="1" thickBot="1" x14ac:dyDescent="0.35">
      <c r="A130" s="29" t="s">
        <v>73</v>
      </c>
      <c r="B130" s="157" t="s">
        <v>68</v>
      </c>
      <c r="C130" s="29">
        <v>50</v>
      </c>
      <c r="D130" s="53">
        <v>20</v>
      </c>
      <c r="E130" s="159">
        <v>80</v>
      </c>
      <c r="F130" s="40">
        <f t="shared" si="10"/>
        <v>150</v>
      </c>
      <c r="G130" s="100"/>
      <c r="H130" s="59">
        <v>6</v>
      </c>
      <c r="I130" s="160" t="s">
        <v>20</v>
      </c>
      <c r="J130" s="161" t="s">
        <v>15</v>
      </c>
      <c r="K130" s="171"/>
    </row>
    <row r="131" spans="1:12" s="6" customFormat="1" ht="14.5" outlineLevel="1" thickBot="1" x14ac:dyDescent="0.35">
      <c r="A131" s="200" t="s">
        <v>21</v>
      </c>
      <c r="B131" s="201"/>
      <c r="C131" s="167">
        <f>SUMIFS(C100:C130,$G100:$G130,"1")</f>
        <v>507</v>
      </c>
      <c r="D131" s="168">
        <f>SUMIFS(D100:D130,$G100:$G130,"1")</f>
        <v>150</v>
      </c>
      <c r="E131" s="73">
        <f>SUMIFS(E100:E130,$G100:$G130,"1")</f>
        <v>773</v>
      </c>
      <c r="F131" s="33"/>
      <c r="G131" s="102"/>
      <c r="H131" s="45"/>
      <c r="I131" s="45"/>
    </row>
    <row r="132" spans="1:12" s="6" customFormat="1" ht="14.5" outlineLevel="1" thickBot="1" x14ac:dyDescent="0.35">
      <c r="A132" s="30" t="s">
        <v>22</v>
      </c>
      <c r="B132" s="31"/>
      <c r="C132" s="202">
        <f>SUM(C131:D131)</f>
        <v>657</v>
      </c>
      <c r="D132" s="203"/>
      <c r="E132" s="32">
        <f>E131</f>
        <v>773</v>
      </c>
      <c r="G132" s="96"/>
    </row>
    <row r="133" spans="1:12" s="6" customFormat="1" ht="14.5" outlineLevel="1" thickBot="1" x14ac:dyDescent="0.35">
      <c r="A133" s="204" t="s">
        <v>57</v>
      </c>
      <c r="B133" s="205"/>
      <c r="C133" s="206">
        <f>C132+E132</f>
        <v>1430</v>
      </c>
      <c r="D133" s="206"/>
      <c r="E133" s="207"/>
      <c r="G133" s="96"/>
      <c r="H133" s="1"/>
    </row>
    <row r="134" spans="1:12" s="6" customFormat="1" outlineLevel="1" x14ac:dyDescent="0.3">
      <c r="A134" s="208"/>
      <c r="B134" s="209"/>
      <c r="C134" s="4"/>
      <c r="D134" s="4"/>
      <c r="E134" s="4"/>
      <c r="G134" s="96"/>
      <c r="H134" s="1"/>
    </row>
    <row r="135" spans="1:12" s="6" customFormat="1" x14ac:dyDescent="0.3">
      <c r="A135" s="3"/>
      <c r="B135" s="3"/>
      <c r="C135" s="4"/>
      <c r="D135" s="4"/>
      <c r="E135" s="4"/>
      <c r="G135" s="96"/>
    </row>
    <row r="136" spans="1:12" s="6" customFormat="1" ht="14.5" thickBot="1" x14ac:dyDescent="0.35">
      <c r="A136" s="3"/>
      <c r="B136" s="3"/>
      <c r="C136" s="4"/>
      <c r="D136" s="4"/>
      <c r="E136" s="4"/>
      <c r="G136" s="96"/>
    </row>
    <row r="137" spans="1:12" s="6" customFormat="1" ht="14.5" thickBot="1" x14ac:dyDescent="0.35">
      <c r="A137" s="226" t="s">
        <v>140</v>
      </c>
      <c r="B137" s="226"/>
      <c r="C137" s="227"/>
      <c r="D137" s="212" t="str">
        <f>"MINIMUM TQT FOR THIS PATHWAY = "&amp;C173</f>
        <v>MINIMUM TQT FOR THIS PATHWAY = 1490</v>
      </c>
      <c r="E137" s="213"/>
      <c r="F137" s="214"/>
      <c r="G137" s="100"/>
      <c r="H137" s="212" t="s">
        <v>44</v>
      </c>
      <c r="I137" s="213"/>
      <c r="J137" s="213"/>
      <c r="K137" s="214"/>
      <c r="L137" s="2"/>
    </row>
    <row r="138" spans="1:12" s="6" customFormat="1" ht="20" customHeight="1" outlineLevel="1" thickBot="1" x14ac:dyDescent="0.35">
      <c r="A138" s="215" t="s">
        <v>3</v>
      </c>
      <c r="B138" s="215" t="s">
        <v>4</v>
      </c>
      <c r="C138" s="217" t="s">
        <v>5</v>
      </c>
      <c r="D138" s="207"/>
      <c r="E138" s="218" t="s">
        <v>6</v>
      </c>
      <c r="F138" s="218" t="s">
        <v>7</v>
      </c>
      <c r="G138" s="100"/>
      <c r="H138" s="218" t="s">
        <v>8</v>
      </c>
      <c r="I138" s="218" t="s">
        <v>9</v>
      </c>
      <c r="J138" s="218" t="s">
        <v>10</v>
      </c>
      <c r="K138" s="218" t="s">
        <v>11</v>
      </c>
    </row>
    <row r="139" spans="1:12" s="6" customFormat="1" ht="40" customHeight="1" outlineLevel="1" thickBot="1" x14ac:dyDescent="0.35">
      <c r="A139" s="216"/>
      <c r="B139" s="216"/>
      <c r="C139" s="198" t="s">
        <v>12</v>
      </c>
      <c r="D139" s="197" t="s">
        <v>13</v>
      </c>
      <c r="E139" s="219"/>
      <c r="F139" s="219"/>
      <c r="G139" s="100"/>
      <c r="H139" s="219"/>
      <c r="I139" s="219"/>
      <c r="J139" s="219"/>
      <c r="K139" s="219"/>
    </row>
    <row r="140" spans="1:12" s="6" customFormat="1" ht="28.5" customHeight="1" outlineLevel="1" x14ac:dyDescent="0.3">
      <c r="A140" s="92" t="s">
        <v>26</v>
      </c>
      <c r="B140" s="154" t="s">
        <v>17</v>
      </c>
      <c r="C140" s="92">
        <v>27</v>
      </c>
      <c r="D140" s="93">
        <v>10</v>
      </c>
      <c r="E140" s="129">
        <v>43</v>
      </c>
      <c r="F140" s="34">
        <v>80</v>
      </c>
      <c r="G140" s="100">
        <v>1</v>
      </c>
      <c r="H140" s="54">
        <v>3</v>
      </c>
      <c r="I140" s="47" t="s">
        <v>14</v>
      </c>
      <c r="J140" s="48" t="s">
        <v>15</v>
      </c>
      <c r="K140" s="55" t="s">
        <v>16</v>
      </c>
    </row>
    <row r="141" spans="1:12" s="6" customFormat="1" ht="28.5" customHeight="1" outlineLevel="1" x14ac:dyDescent="0.3">
      <c r="A141" s="155" t="s">
        <v>114</v>
      </c>
      <c r="B141" s="156" t="s">
        <v>32</v>
      </c>
      <c r="C141" s="155">
        <v>40</v>
      </c>
      <c r="D141" s="158">
        <v>10</v>
      </c>
      <c r="E141" s="61">
        <v>40</v>
      </c>
      <c r="F141" s="35">
        <f t="shared" ref="F141:F149" si="11">SUM(C141:E141)</f>
        <v>90</v>
      </c>
      <c r="G141" s="100">
        <v>1</v>
      </c>
      <c r="H141" s="56">
        <v>4</v>
      </c>
      <c r="I141" s="49" t="s">
        <v>14</v>
      </c>
      <c r="J141" s="50" t="s">
        <v>15</v>
      </c>
      <c r="K141" s="57"/>
    </row>
    <row r="142" spans="1:12" s="6" customFormat="1" ht="28.5" customHeight="1" outlineLevel="1" x14ac:dyDescent="0.3">
      <c r="A142" s="155" t="s">
        <v>115</v>
      </c>
      <c r="B142" s="156" t="s">
        <v>33</v>
      </c>
      <c r="C142" s="155">
        <v>40</v>
      </c>
      <c r="D142" s="158">
        <v>10</v>
      </c>
      <c r="E142" s="61">
        <v>60</v>
      </c>
      <c r="F142" s="35">
        <f t="shared" si="11"/>
        <v>110</v>
      </c>
      <c r="G142" s="100">
        <v>1</v>
      </c>
      <c r="H142" s="56">
        <v>5</v>
      </c>
      <c r="I142" s="49" t="s">
        <v>14</v>
      </c>
      <c r="J142" s="50" t="s">
        <v>15</v>
      </c>
      <c r="K142" s="57"/>
    </row>
    <row r="143" spans="1:12" s="6" customFormat="1" ht="28.5" customHeight="1" outlineLevel="1" x14ac:dyDescent="0.3">
      <c r="A143" s="155" t="s">
        <v>116</v>
      </c>
      <c r="B143" s="156" t="s">
        <v>34</v>
      </c>
      <c r="C143" s="155">
        <v>50</v>
      </c>
      <c r="D143" s="158">
        <v>10</v>
      </c>
      <c r="E143" s="61">
        <v>70</v>
      </c>
      <c r="F143" s="35">
        <f t="shared" si="11"/>
        <v>130</v>
      </c>
      <c r="G143" s="100">
        <v>1</v>
      </c>
      <c r="H143" s="56">
        <v>4</v>
      </c>
      <c r="I143" s="49" t="s">
        <v>14</v>
      </c>
      <c r="J143" s="50" t="s">
        <v>15</v>
      </c>
      <c r="K143" s="57"/>
    </row>
    <row r="144" spans="1:12" s="6" customFormat="1" ht="28.5" customHeight="1" outlineLevel="1" x14ac:dyDescent="0.3">
      <c r="A144" s="155" t="s">
        <v>27</v>
      </c>
      <c r="B144" s="156" t="s">
        <v>117</v>
      </c>
      <c r="C144" s="155">
        <v>40</v>
      </c>
      <c r="D144" s="158">
        <v>10</v>
      </c>
      <c r="E144" s="61">
        <v>70</v>
      </c>
      <c r="F144" s="35">
        <f t="shared" si="11"/>
        <v>120</v>
      </c>
      <c r="G144" s="100">
        <v>1</v>
      </c>
      <c r="H144" s="56">
        <v>4</v>
      </c>
      <c r="I144" s="49" t="s">
        <v>14</v>
      </c>
      <c r="J144" s="50" t="s">
        <v>15</v>
      </c>
      <c r="K144" s="57"/>
    </row>
    <row r="145" spans="1:11" s="6" customFormat="1" ht="28.5" customHeight="1" outlineLevel="1" x14ac:dyDescent="0.3">
      <c r="A145" s="155" t="s">
        <v>118</v>
      </c>
      <c r="B145" s="156" t="s">
        <v>36</v>
      </c>
      <c r="C145" s="155">
        <v>30</v>
      </c>
      <c r="D145" s="158">
        <v>10</v>
      </c>
      <c r="E145" s="61">
        <v>50</v>
      </c>
      <c r="F145" s="35">
        <f t="shared" si="11"/>
        <v>90</v>
      </c>
      <c r="G145" s="100">
        <v>1</v>
      </c>
      <c r="H145" s="56">
        <v>5</v>
      </c>
      <c r="I145" s="49" t="s">
        <v>14</v>
      </c>
      <c r="J145" s="50" t="s">
        <v>15</v>
      </c>
      <c r="K145" s="57"/>
    </row>
    <row r="146" spans="1:11" s="6" customFormat="1" ht="28.5" customHeight="1" outlineLevel="1" x14ac:dyDescent="0.3">
      <c r="A146" s="155" t="s">
        <v>28</v>
      </c>
      <c r="B146" s="156" t="s">
        <v>37</v>
      </c>
      <c r="C146" s="155">
        <v>40</v>
      </c>
      <c r="D146" s="158">
        <v>10</v>
      </c>
      <c r="E146" s="61">
        <v>50</v>
      </c>
      <c r="F146" s="35">
        <f t="shared" si="11"/>
        <v>100</v>
      </c>
      <c r="G146" s="100">
        <v>1</v>
      </c>
      <c r="H146" s="56">
        <v>4</v>
      </c>
      <c r="I146" s="49" t="s">
        <v>14</v>
      </c>
      <c r="J146" s="50" t="s">
        <v>15</v>
      </c>
      <c r="K146" s="57"/>
    </row>
    <row r="147" spans="1:11" s="6" customFormat="1" ht="28.5" customHeight="1" outlineLevel="1" x14ac:dyDescent="0.3">
      <c r="A147" s="155" t="s">
        <v>29</v>
      </c>
      <c r="B147" s="156" t="s">
        <v>120</v>
      </c>
      <c r="C147" s="155">
        <v>20</v>
      </c>
      <c r="D147" s="158">
        <v>10</v>
      </c>
      <c r="E147" s="61">
        <v>40</v>
      </c>
      <c r="F147" s="35">
        <f t="shared" si="11"/>
        <v>70</v>
      </c>
      <c r="G147" s="100">
        <v>1</v>
      </c>
      <c r="H147" s="56">
        <v>5</v>
      </c>
      <c r="I147" s="49" t="s">
        <v>14</v>
      </c>
      <c r="J147" s="50" t="s">
        <v>15</v>
      </c>
      <c r="K147" s="57"/>
    </row>
    <row r="148" spans="1:11" s="6" customFormat="1" ht="28.5" customHeight="1" outlineLevel="1" x14ac:dyDescent="0.3">
      <c r="A148" s="155" t="s">
        <v>122</v>
      </c>
      <c r="B148" s="156" t="s">
        <v>38</v>
      </c>
      <c r="C148" s="155">
        <v>30</v>
      </c>
      <c r="D148" s="158">
        <v>10</v>
      </c>
      <c r="E148" s="61">
        <v>60</v>
      </c>
      <c r="F148" s="35">
        <f t="shared" si="11"/>
        <v>100</v>
      </c>
      <c r="G148" s="100">
        <v>1</v>
      </c>
      <c r="H148" s="56">
        <v>5</v>
      </c>
      <c r="I148" s="49" t="s">
        <v>14</v>
      </c>
      <c r="J148" s="50" t="s">
        <v>15</v>
      </c>
      <c r="K148" s="57"/>
    </row>
    <row r="149" spans="1:11" s="6" customFormat="1" ht="28.5" customHeight="1" outlineLevel="1" x14ac:dyDescent="0.3">
      <c r="A149" s="155" t="s">
        <v>30</v>
      </c>
      <c r="B149" s="156" t="s">
        <v>39</v>
      </c>
      <c r="C149" s="155">
        <v>30</v>
      </c>
      <c r="D149" s="158">
        <v>10</v>
      </c>
      <c r="E149" s="61">
        <v>50</v>
      </c>
      <c r="F149" s="35">
        <f t="shared" si="11"/>
        <v>90</v>
      </c>
      <c r="G149" s="100">
        <v>1</v>
      </c>
      <c r="H149" s="56">
        <v>4</v>
      </c>
      <c r="I149" s="49" t="s">
        <v>14</v>
      </c>
      <c r="J149" s="50" t="s">
        <v>15</v>
      </c>
      <c r="K149" s="57"/>
    </row>
    <row r="150" spans="1:11" s="6" customFormat="1" ht="28.5" customHeight="1" outlineLevel="1" x14ac:dyDescent="0.3">
      <c r="A150" s="27" t="s">
        <v>119</v>
      </c>
      <c r="B150" s="110" t="s">
        <v>40</v>
      </c>
      <c r="C150" s="27">
        <v>30</v>
      </c>
      <c r="D150" s="52">
        <v>10</v>
      </c>
      <c r="E150" s="113">
        <v>50</v>
      </c>
      <c r="F150" s="35">
        <f>SUM(C150:E150)</f>
        <v>90</v>
      </c>
      <c r="G150" s="100">
        <v>1</v>
      </c>
      <c r="H150" s="56">
        <v>5</v>
      </c>
      <c r="I150" s="49" t="s">
        <v>14</v>
      </c>
      <c r="J150" s="50" t="s">
        <v>15</v>
      </c>
      <c r="K150" s="57"/>
    </row>
    <row r="151" spans="1:11" s="6" customFormat="1" ht="28.5" customHeight="1" outlineLevel="1" x14ac:dyDescent="0.3">
      <c r="A151" s="27" t="s">
        <v>121</v>
      </c>
      <c r="B151" s="110" t="s">
        <v>41</v>
      </c>
      <c r="C151" s="27">
        <v>40</v>
      </c>
      <c r="D151" s="52">
        <v>10</v>
      </c>
      <c r="E151" s="113">
        <v>50</v>
      </c>
      <c r="F151" s="35">
        <f>SUM(C151:E151)</f>
        <v>100</v>
      </c>
      <c r="G151" s="100">
        <v>1</v>
      </c>
      <c r="H151" s="56">
        <v>4</v>
      </c>
      <c r="I151" s="49" t="s">
        <v>14</v>
      </c>
      <c r="J151" s="50" t="s">
        <v>15</v>
      </c>
      <c r="K151" s="57"/>
    </row>
    <row r="152" spans="1:11" s="6" customFormat="1" ht="28.5" customHeight="1" outlineLevel="1" thickBot="1" x14ac:dyDescent="0.35">
      <c r="A152" s="29" t="s">
        <v>55</v>
      </c>
      <c r="B152" s="163" t="s">
        <v>49</v>
      </c>
      <c r="C152" s="88">
        <v>50</v>
      </c>
      <c r="D152" s="89">
        <v>10</v>
      </c>
      <c r="E152" s="114">
        <v>100</v>
      </c>
      <c r="F152" s="122">
        <f t="shared" ref="F152" si="12">SUM(C152:E152)</f>
        <v>160</v>
      </c>
      <c r="G152" s="100">
        <v>1</v>
      </c>
      <c r="H152" s="115">
        <v>5</v>
      </c>
      <c r="I152" s="116" t="s">
        <v>14</v>
      </c>
      <c r="J152" s="117" t="s">
        <v>15</v>
      </c>
      <c r="K152" s="171"/>
    </row>
    <row r="153" spans="1:11" s="6" customFormat="1" ht="14.5" outlineLevel="1" thickBot="1" x14ac:dyDescent="0.35">
      <c r="A153" s="162" t="s">
        <v>90</v>
      </c>
      <c r="B153" s="118"/>
      <c r="C153" s="118"/>
      <c r="D153" s="118"/>
      <c r="E153" s="118"/>
      <c r="F153" s="118"/>
      <c r="G153" s="101"/>
      <c r="H153" s="118"/>
      <c r="I153" s="118"/>
      <c r="J153" s="118"/>
      <c r="K153" s="119"/>
    </row>
    <row r="154" spans="1:11" s="6" customFormat="1" ht="28.5" customHeight="1" outlineLevel="1" x14ac:dyDescent="0.3">
      <c r="A154" s="63" t="s">
        <v>52</v>
      </c>
      <c r="B154" s="108" t="s">
        <v>50</v>
      </c>
      <c r="C154" s="63">
        <v>60</v>
      </c>
      <c r="D154" s="64">
        <v>10</v>
      </c>
      <c r="E154" s="111">
        <v>80</v>
      </c>
      <c r="F154" s="37">
        <f>SUM(C154:E154)</f>
        <v>150</v>
      </c>
      <c r="G154" s="100"/>
      <c r="H154" s="67">
        <v>5</v>
      </c>
      <c r="I154" s="68" t="s">
        <v>18</v>
      </c>
      <c r="J154" s="69" t="s">
        <v>15</v>
      </c>
      <c r="K154" s="55"/>
    </row>
    <row r="155" spans="1:11" s="6" customFormat="1" ht="28.5" customHeight="1" outlineLevel="1" x14ac:dyDescent="0.3">
      <c r="A155" s="65" t="s">
        <v>53</v>
      </c>
      <c r="B155" s="109" t="s">
        <v>51</v>
      </c>
      <c r="C155" s="65">
        <v>60</v>
      </c>
      <c r="D155" s="66">
        <v>10</v>
      </c>
      <c r="E155" s="112">
        <v>80</v>
      </c>
      <c r="F155" s="38">
        <f>SUM(C155:E155)</f>
        <v>150</v>
      </c>
      <c r="G155" s="100"/>
      <c r="H155" s="70">
        <v>5</v>
      </c>
      <c r="I155" s="62" t="s">
        <v>18</v>
      </c>
      <c r="J155" s="20" t="s">
        <v>15</v>
      </c>
      <c r="K155" s="57"/>
    </row>
    <row r="156" spans="1:11" s="6" customFormat="1" ht="28.5" customHeight="1" outlineLevel="1" x14ac:dyDescent="0.3">
      <c r="A156" s="27" t="s">
        <v>123</v>
      </c>
      <c r="B156" s="110" t="s">
        <v>42</v>
      </c>
      <c r="C156" s="27">
        <v>20</v>
      </c>
      <c r="D156" s="52">
        <v>10</v>
      </c>
      <c r="E156" s="113">
        <v>50</v>
      </c>
      <c r="F156" s="35">
        <f>SUM(C156:E156)</f>
        <v>80</v>
      </c>
      <c r="G156" s="100">
        <v>1</v>
      </c>
      <c r="H156" s="56">
        <v>4</v>
      </c>
      <c r="I156" s="49" t="s">
        <v>18</v>
      </c>
      <c r="J156" s="50" t="s">
        <v>15</v>
      </c>
      <c r="K156" s="57"/>
    </row>
    <row r="157" spans="1:11" s="6" customFormat="1" ht="28.5" customHeight="1" outlineLevel="1" x14ac:dyDescent="0.3">
      <c r="A157" s="65" t="s">
        <v>124</v>
      </c>
      <c r="B157" s="109" t="s">
        <v>46</v>
      </c>
      <c r="C157" s="65">
        <v>40</v>
      </c>
      <c r="D157" s="66">
        <v>10</v>
      </c>
      <c r="E157" s="112">
        <v>40</v>
      </c>
      <c r="F157" s="38">
        <f t="shared" ref="F157:F165" si="13">SUM(C157:E157)</f>
        <v>90</v>
      </c>
      <c r="G157" s="100"/>
      <c r="H157" s="70">
        <v>6</v>
      </c>
      <c r="I157" s="62" t="s">
        <v>18</v>
      </c>
      <c r="J157" s="20" t="s">
        <v>15</v>
      </c>
      <c r="K157" s="57"/>
    </row>
    <row r="158" spans="1:11" s="6" customFormat="1" ht="28.5" customHeight="1" outlineLevel="1" x14ac:dyDescent="0.3">
      <c r="A158" s="65" t="s">
        <v>125</v>
      </c>
      <c r="B158" s="109" t="s">
        <v>126</v>
      </c>
      <c r="C158" s="65">
        <v>40</v>
      </c>
      <c r="D158" s="66">
        <v>20</v>
      </c>
      <c r="E158" s="112">
        <v>50</v>
      </c>
      <c r="F158" s="38">
        <f t="shared" si="13"/>
        <v>110</v>
      </c>
      <c r="G158" s="100"/>
      <c r="H158" s="70">
        <v>5</v>
      </c>
      <c r="I158" s="62" t="s">
        <v>18</v>
      </c>
      <c r="J158" s="20" t="s">
        <v>15</v>
      </c>
      <c r="K158" s="57"/>
    </row>
    <row r="159" spans="1:11" s="6" customFormat="1" ht="28.5" customHeight="1" outlineLevel="1" x14ac:dyDescent="0.3">
      <c r="A159" s="65" t="s">
        <v>54</v>
      </c>
      <c r="B159" s="109" t="s">
        <v>127</v>
      </c>
      <c r="C159" s="65">
        <v>20</v>
      </c>
      <c r="D159" s="66">
        <v>10</v>
      </c>
      <c r="E159" s="112">
        <v>50</v>
      </c>
      <c r="F159" s="39">
        <f t="shared" si="13"/>
        <v>80</v>
      </c>
      <c r="G159" s="100">
        <v>1</v>
      </c>
      <c r="H159" s="70">
        <v>5</v>
      </c>
      <c r="I159" s="62" t="s">
        <v>18</v>
      </c>
      <c r="J159" s="20" t="s">
        <v>15</v>
      </c>
      <c r="K159" s="57"/>
    </row>
    <row r="160" spans="1:11" s="6" customFormat="1" ht="28.5" customHeight="1" outlineLevel="1" x14ac:dyDescent="0.3">
      <c r="A160" s="27" t="s">
        <v>129</v>
      </c>
      <c r="B160" s="110" t="s">
        <v>128</v>
      </c>
      <c r="C160" s="27">
        <v>30</v>
      </c>
      <c r="D160" s="52">
        <v>10</v>
      </c>
      <c r="E160" s="113">
        <v>50</v>
      </c>
      <c r="F160" s="38">
        <f>SUM(C160:E160)</f>
        <v>90</v>
      </c>
      <c r="G160" s="100"/>
      <c r="H160" s="56">
        <v>6</v>
      </c>
      <c r="I160" s="49" t="s">
        <v>18</v>
      </c>
      <c r="J160" s="50" t="s">
        <v>15</v>
      </c>
      <c r="K160" s="57"/>
    </row>
    <row r="161" spans="1:11" s="6" customFormat="1" ht="28.5" customHeight="1" outlineLevel="1" x14ac:dyDescent="0.3">
      <c r="A161" s="27" t="s">
        <v>70</v>
      </c>
      <c r="B161" s="110" t="s">
        <v>141</v>
      </c>
      <c r="C161" s="27">
        <v>40</v>
      </c>
      <c r="D161" s="52">
        <v>10</v>
      </c>
      <c r="E161" s="113">
        <v>40</v>
      </c>
      <c r="F161" s="38">
        <f>SUM(C161:E161)</f>
        <v>90</v>
      </c>
      <c r="G161" s="100"/>
      <c r="H161" s="56">
        <v>6</v>
      </c>
      <c r="I161" s="49" t="s">
        <v>18</v>
      </c>
      <c r="J161" s="50" t="s">
        <v>15</v>
      </c>
      <c r="K161" s="57"/>
    </row>
    <row r="162" spans="1:11" s="6" customFormat="1" ht="28.5" customHeight="1" outlineLevel="1" x14ac:dyDescent="0.3">
      <c r="A162" s="27" t="s">
        <v>130</v>
      </c>
      <c r="B162" s="110" t="s">
        <v>65</v>
      </c>
      <c r="C162" s="27">
        <v>50</v>
      </c>
      <c r="D162" s="52">
        <v>10</v>
      </c>
      <c r="E162" s="113">
        <v>100</v>
      </c>
      <c r="F162" s="38">
        <f t="shared" ref="F162" si="14">SUM(C162:E162)</f>
        <v>160</v>
      </c>
      <c r="G162" s="100"/>
      <c r="H162" s="56">
        <v>6</v>
      </c>
      <c r="I162" s="49" t="s">
        <v>18</v>
      </c>
      <c r="J162" s="50" t="s">
        <v>15</v>
      </c>
      <c r="K162" s="57"/>
    </row>
    <row r="163" spans="1:11" s="6" customFormat="1" ht="28.5" customHeight="1" outlineLevel="1" x14ac:dyDescent="0.3">
      <c r="A163" s="27" t="s">
        <v>71</v>
      </c>
      <c r="B163" s="110" t="s">
        <v>66</v>
      </c>
      <c r="C163" s="27">
        <v>50</v>
      </c>
      <c r="D163" s="52">
        <v>10</v>
      </c>
      <c r="E163" s="113">
        <v>60</v>
      </c>
      <c r="F163" s="38">
        <f t="shared" si="13"/>
        <v>120</v>
      </c>
      <c r="G163" s="100"/>
      <c r="H163" s="56">
        <v>7</v>
      </c>
      <c r="I163" s="49" t="s">
        <v>18</v>
      </c>
      <c r="J163" s="50" t="s">
        <v>15</v>
      </c>
      <c r="K163" s="57"/>
    </row>
    <row r="164" spans="1:11" s="6" customFormat="1" ht="28.5" customHeight="1" outlineLevel="1" x14ac:dyDescent="0.3">
      <c r="A164" s="27" t="s">
        <v>72</v>
      </c>
      <c r="B164" s="110" t="s">
        <v>67</v>
      </c>
      <c r="C164" s="27">
        <v>30</v>
      </c>
      <c r="D164" s="52">
        <v>15</v>
      </c>
      <c r="E164" s="113">
        <v>45</v>
      </c>
      <c r="F164" s="38">
        <f t="shared" si="13"/>
        <v>90</v>
      </c>
      <c r="G164" s="100"/>
      <c r="H164" s="56">
        <v>5</v>
      </c>
      <c r="I164" s="49" t="s">
        <v>18</v>
      </c>
      <c r="J164" s="50" t="s">
        <v>15</v>
      </c>
      <c r="K164" s="57"/>
    </row>
    <row r="165" spans="1:11" s="6" customFormat="1" ht="28.5" customHeight="1" outlineLevel="1" x14ac:dyDescent="0.3">
      <c r="A165" s="27" t="s">
        <v>31</v>
      </c>
      <c r="B165" s="110" t="s">
        <v>43</v>
      </c>
      <c r="C165" s="27">
        <v>20</v>
      </c>
      <c r="D165" s="52">
        <v>10</v>
      </c>
      <c r="E165" s="113">
        <v>60</v>
      </c>
      <c r="F165" s="61">
        <f t="shared" si="13"/>
        <v>90</v>
      </c>
      <c r="G165" s="100"/>
      <c r="H165" s="56">
        <v>4</v>
      </c>
      <c r="I165" s="49" t="s">
        <v>18</v>
      </c>
      <c r="J165" s="50" t="s">
        <v>15</v>
      </c>
      <c r="K165" s="57"/>
    </row>
    <row r="166" spans="1:11" s="6" customFormat="1" ht="28.5" customHeight="1" outlineLevel="1" thickBot="1" x14ac:dyDescent="0.35">
      <c r="A166" s="88" t="s">
        <v>56</v>
      </c>
      <c r="B166" s="163" t="s">
        <v>131</v>
      </c>
      <c r="C166" s="88">
        <v>20</v>
      </c>
      <c r="D166" s="89">
        <v>10</v>
      </c>
      <c r="E166" s="114">
        <v>60</v>
      </c>
      <c r="F166" s="40">
        <f>SUM(C166:E166)</f>
        <v>90</v>
      </c>
      <c r="G166" s="100"/>
      <c r="H166" s="115">
        <v>6</v>
      </c>
      <c r="I166" s="116" t="s">
        <v>18</v>
      </c>
      <c r="J166" s="117" t="s">
        <v>15</v>
      </c>
      <c r="K166" s="60" t="s">
        <v>132</v>
      </c>
    </row>
    <row r="167" spans="1:11" s="6" customFormat="1" ht="14.5" outlineLevel="1" thickBot="1" x14ac:dyDescent="0.35">
      <c r="A167" s="164" t="s">
        <v>19</v>
      </c>
      <c r="B167" s="165"/>
      <c r="C167" s="165"/>
      <c r="D167" s="165"/>
      <c r="E167" s="165"/>
      <c r="F167" s="165"/>
      <c r="G167" s="101"/>
      <c r="H167" s="165"/>
      <c r="I167" s="165"/>
      <c r="J167" s="165"/>
      <c r="K167" s="166"/>
    </row>
    <row r="168" spans="1:11" s="6" customFormat="1" ht="28.5" customHeight="1" outlineLevel="1" x14ac:dyDescent="0.3">
      <c r="A168" s="46" t="s">
        <v>74</v>
      </c>
      <c r="B168" s="169" t="s">
        <v>61</v>
      </c>
      <c r="C168" s="46">
        <v>30</v>
      </c>
      <c r="D168" s="51">
        <v>10</v>
      </c>
      <c r="E168" s="121">
        <v>80</v>
      </c>
      <c r="F168" s="37">
        <f>SUM(C168:E168)</f>
        <v>120</v>
      </c>
      <c r="G168" s="100"/>
      <c r="H168" s="54">
        <v>5</v>
      </c>
      <c r="I168" s="47" t="s">
        <v>20</v>
      </c>
      <c r="J168" s="48" t="s">
        <v>15</v>
      </c>
      <c r="K168" s="170"/>
    </row>
    <row r="169" spans="1:11" s="6" customFormat="1" ht="28.5" customHeight="1" outlineLevel="1" x14ac:dyDescent="0.3">
      <c r="A169" s="27" t="s">
        <v>69</v>
      </c>
      <c r="B169" s="110" t="s">
        <v>62</v>
      </c>
      <c r="C169" s="27">
        <v>30</v>
      </c>
      <c r="D169" s="52">
        <v>10</v>
      </c>
      <c r="E169" s="113">
        <v>80</v>
      </c>
      <c r="F169" s="38">
        <f>SUM(C169:E169)</f>
        <v>120</v>
      </c>
      <c r="G169" s="100"/>
      <c r="H169" s="56">
        <v>4</v>
      </c>
      <c r="I169" s="49" t="s">
        <v>20</v>
      </c>
      <c r="J169" s="50" t="s">
        <v>15</v>
      </c>
      <c r="K169" s="58"/>
    </row>
    <row r="170" spans="1:11" s="6" customFormat="1" ht="28.5" customHeight="1" outlineLevel="1" thickBot="1" x14ac:dyDescent="0.35">
      <c r="A170" s="29" t="s">
        <v>73</v>
      </c>
      <c r="B170" s="157" t="s">
        <v>68</v>
      </c>
      <c r="C170" s="29">
        <v>50</v>
      </c>
      <c r="D170" s="53">
        <v>20</v>
      </c>
      <c r="E170" s="159">
        <v>80</v>
      </c>
      <c r="F170" s="40">
        <f t="shared" ref="F170" si="15">SUM(C170:E170)</f>
        <v>150</v>
      </c>
      <c r="G170" s="100"/>
      <c r="H170" s="59">
        <v>6</v>
      </c>
      <c r="I170" s="160" t="s">
        <v>20</v>
      </c>
      <c r="J170" s="161" t="s">
        <v>15</v>
      </c>
      <c r="K170" s="171"/>
    </row>
    <row r="171" spans="1:11" s="6" customFormat="1" ht="14.5" outlineLevel="1" thickBot="1" x14ac:dyDescent="0.35">
      <c r="A171" s="200" t="s">
        <v>21</v>
      </c>
      <c r="B171" s="201"/>
      <c r="C171" s="167">
        <f>SUMIFS(C140:C170,$G140:$G170,"1")</f>
        <v>507</v>
      </c>
      <c r="D171" s="168">
        <f>SUMIFS(D140:D170,$G140:$G170,"1")</f>
        <v>150</v>
      </c>
      <c r="E171" s="74">
        <f>SUMIFS(E140:E170,$G140:$G170,"1")</f>
        <v>833</v>
      </c>
      <c r="F171" s="33"/>
      <c r="G171" s="102"/>
      <c r="H171" s="45"/>
      <c r="I171" s="45"/>
    </row>
    <row r="172" spans="1:11" s="6" customFormat="1" ht="14.5" outlineLevel="1" thickBot="1" x14ac:dyDescent="0.35">
      <c r="A172" s="30" t="s">
        <v>22</v>
      </c>
      <c r="B172" s="31"/>
      <c r="C172" s="202">
        <f>SUM(C171:D171)</f>
        <v>657</v>
      </c>
      <c r="D172" s="203"/>
      <c r="E172" s="32">
        <f>E171</f>
        <v>833</v>
      </c>
      <c r="G172" s="96"/>
    </row>
    <row r="173" spans="1:11" s="6" customFormat="1" ht="14.5" outlineLevel="1" thickBot="1" x14ac:dyDescent="0.35">
      <c r="A173" s="204" t="s">
        <v>57</v>
      </c>
      <c r="B173" s="205"/>
      <c r="C173" s="206">
        <f>C172+E172</f>
        <v>1490</v>
      </c>
      <c r="D173" s="206"/>
      <c r="E173" s="207"/>
      <c r="G173" s="96"/>
      <c r="H173" s="1"/>
    </row>
    <row r="174" spans="1:11" s="6" customFormat="1" outlineLevel="1" x14ac:dyDescent="0.3">
      <c r="A174" s="208"/>
      <c r="B174" s="209"/>
      <c r="C174" s="4"/>
      <c r="D174" s="4"/>
      <c r="E174" s="4"/>
      <c r="G174" s="96"/>
      <c r="H174" s="1"/>
    </row>
    <row r="175" spans="1:11" s="6" customFormat="1" x14ac:dyDescent="0.3">
      <c r="A175" s="3"/>
      <c r="B175" s="3"/>
      <c r="C175" s="4"/>
      <c r="D175" s="4"/>
      <c r="E175" s="4"/>
      <c r="G175" s="96"/>
    </row>
    <row r="176" spans="1:11" s="6" customFormat="1" ht="14.5" thickBot="1" x14ac:dyDescent="0.35">
      <c r="A176" s="3"/>
      <c r="B176" s="3"/>
      <c r="C176" s="4"/>
      <c r="D176" s="4"/>
      <c r="E176" s="4"/>
      <c r="G176" s="96"/>
    </row>
    <row r="177" spans="1:12" s="6" customFormat="1" ht="14.5" thickBot="1" x14ac:dyDescent="0.35">
      <c r="A177" s="210" t="s">
        <v>137</v>
      </c>
      <c r="B177" s="210"/>
      <c r="C177" s="211"/>
      <c r="D177" s="212" t="str">
        <f>"MINIMUM TQT FOR THIS PATHWAY = "&amp;C213</f>
        <v>MINIMUM TQT FOR THIS PATHWAY = 1410</v>
      </c>
      <c r="E177" s="213"/>
      <c r="F177" s="214"/>
      <c r="G177" s="100"/>
      <c r="H177" s="212" t="s">
        <v>44</v>
      </c>
      <c r="I177" s="213"/>
      <c r="J177" s="213"/>
      <c r="K177" s="214"/>
      <c r="L177" s="2"/>
    </row>
    <row r="178" spans="1:12" s="6" customFormat="1" ht="22" customHeight="1" outlineLevel="1" thickBot="1" x14ac:dyDescent="0.35">
      <c r="A178" s="215" t="s">
        <v>3</v>
      </c>
      <c r="B178" s="215" t="s">
        <v>4</v>
      </c>
      <c r="C178" s="217" t="s">
        <v>5</v>
      </c>
      <c r="D178" s="207"/>
      <c r="E178" s="218" t="s">
        <v>6</v>
      </c>
      <c r="F178" s="218" t="s">
        <v>7</v>
      </c>
      <c r="G178" s="100"/>
      <c r="H178" s="218" t="s">
        <v>8</v>
      </c>
      <c r="I178" s="218" t="s">
        <v>9</v>
      </c>
      <c r="J178" s="218" t="s">
        <v>10</v>
      </c>
      <c r="K178" s="218" t="s">
        <v>11</v>
      </c>
    </row>
    <row r="179" spans="1:12" s="6" customFormat="1" ht="34" customHeight="1" outlineLevel="1" thickBot="1" x14ac:dyDescent="0.35">
      <c r="A179" s="224"/>
      <c r="B179" s="224"/>
      <c r="C179" s="198" t="s">
        <v>12</v>
      </c>
      <c r="D179" s="197" t="s">
        <v>13</v>
      </c>
      <c r="E179" s="225"/>
      <c r="F179" s="219"/>
      <c r="G179" s="100"/>
      <c r="H179" s="219"/>
      <c r="I179" s="219"/>
      <c r="J179" s="219"/>
      <c r="K179" s="219"/>
    </row>
    <row r="180" spans="1:12" s="6" customFormat="1" ht="28.5" customHeight="1" outlineLevel="1" x14ac:dyDescent="0.3">
      <c r="A180" s="43" t="s">
        <v>26</v>
      </c>
      <c r="B180" s="81" t="s">
        <v>17</v>
      </c>
      <c r="C180" s="92">
        <v>27</v>
      </c>
      <c r="D180" s="93">
        <v>10</v>
      </c>
      <c r="E180" s="86">
        <v>43</v>
      </c>
      <c r="F180" s="34">
        <v>80</v>
      </c>
      <c r="G180" s="100">
        <v>1</v>
      </c>
      <c r="H180" s="54">
        <v>3</v>
      </c>
      <c r="I180" s="47" t="s">
        <v>14</v>
      </c>
      <c r="J180" s="48" t="s">
        <v>15</v>
      </c>
      <c r="K180" s="55" t="s">
        <v>16</v>
      </c>
    </row>
    <row r="181" spans="1:12" s="6" customFormat="1" ht="28.5" customHeight="1" outlineLevel="1" x14ac:dyDescent="0.3">
      <c r="A181" s="43" t="s">
        <v>114</v>
      </c>
      <c r="B181" s="81" t="s">
        <v>32</v>
      </c>
      <c r="C181" s="155">
        <v>40</v>
      </c>
      <c r="D181" s="158">
        <v>10</v>
      </c>
      <c r="E181" s="86">
        <v>40</v>
      </c>
      <c r="F181" s="35">
        <f t="shared" ref="F181:F189" si="16">SUM(C181:E181)</f>
        <v>90</v>
      </c>
      <c r="G181" s="100">
        <v>1</v>
      </c>
      <c r="H181" s="56">
        <v>4</v>
      </c>
      <c r="I181" s="49" t="s">
        <v>14</v>
      </c>
      <c r="J181" s="50" t="s">
        <v>15</v>
      </c>
      <c r="K181" s="57"/>
    </row>
    <row r="182" spans="1:12" s="6" customFormat="1" ht="28.5" customHeight="1" outlineLevel="1" x14ac:dyDescent="0.3">
      <c r="A182" s="43" t="s">
        <v>115</v>
      </c>
      <c r="B182" s="81" t="s">
        <v>33</v>
      </c>
      <c r="C182" s="155">
        <v>40</v>
      </c>
      <c r="D182" s="158">
        <v>10</v>
      </c>
      <c r="E182" s="86">
        <v>60</v>
      </c>
      <c r="F182" s="35">
        <f t="shared" si="16"/>
        <v>110</v>
      </c>
      <c r="G182" s="100">
        <v>1</v>
      </c>
      <c r="H182" s="56">
        <v>5</v>
      </c>
      <c r="I182" s="49" t="s">
        <v>14</v>
      </c>
      <c r="J182" s="50" t="s">
        <v>15</v>
      </c>
      <c r="K182" s="57"/>
    </row>
    <row r="183" spans="1:12" s="6" customFormat="1" ht="28.5" customHeight="1" outlineLevel="1" x14ac:dyDescent="0.3">
      <c r="A183" s="43" t="s">
        <v>116</v>
      </c>
      <c r="B183" s="81" t="s">
        <v>34</v>
      </c>
      <c r="C183" s="155">
        <v>50</v>
      </c>
      <c r="D183" s="158">
        <v>10</v>
      </c>
      <c r="E183" s="86">
        <v>70</v>
      </c>
      <c r="F183" s="35">
        <f t="shared" si="16"/>
        <v>130</v>
      </c>
      <c r="G183" s="100">
        <v>1</v>
      </c>
      <c r="H183" s="56">
        <v>4</v>
      </c>
      <c r="I183" s="49" t="s">
        <v>14</v>
      </c>
      <c r="J183" s="50" t="s">
        <v>15</v>
      </c>
      <c r="K183" s="57"/>
    </row>
    <row r="184" spans="1:12" s="6" customFormat="1" ht="28.5" customHeight="1" outlineLevel="1" x14ac:dyDescent="0.3">
      <c r="A184" s="43" t="s">
        <v>27</v>
      </c>
      <c r="B184" s="81" t="s">
        <v>117</v>
      </c>
      <c r="C184" s="155">
        <v>40</v>
      </c>
      <c r="D184" s="158">
        <v>10</v>
      </c>
      <c r="E184" s="86">
        <v>70</v>
      </c>
      <c r="F184" s="35">
        <f t="shared" si="16"/>
        <v>120</v>
      </c>
      <c r="G184" s="100">
        <v>1</v>
      </c>
      <c r="H184" s="56">
        <v>4</v>
      </c>
      <c r="I184" s="49" t="s">
        <v>14</v>
      </c>
      <c r="J184" s="50" t="s">
        <v>15</v>
      </c>
      <c r="K184" s="57"/>
    </row>
    <row r="185" spans="1:12" s="6" customFormat="1" ht="28.5" customHeight="1" outlineLevel="1" x14ac:dyDescent="0.3">
      <c r="A185" s="43" t="s">
        <v>118</v>
      </c>
      <c r="B185" s="81" t="s">
        <v>36</v>
      </c>
      <c r="C185" s="155">
        <v>30</v>
      </c>
      <c r="D185" s="158">
        <v>10</v>
      </c>
      <c r="E185" s="86">
        <v>50</v>
      </c>
      <c r="F185" s="35">
        <f t="shared" si="16"/>
        <v>90</v>
      </c>
      <c r="G185" s="100">
        <v>1</v>
      </c>
      <c r="H185" s="56">
        <v>5</v>
      </c>
      <c r="I185" s="49" t="s">
        <v>14</v>
      </c>
      <c r="J185" s="50" t="s">
        <v>15</v>
      </c>
      <c r="K185" s="57"/>
    </row>
    <row r="186" spans="1:12" s="6" customFormat="1" ht="28.5" customHeight="1" outlineLevel="1" x14ac:dyDescent="0.3">
      <c r="A186" s="43" t="s">
        <v>28</v>
      </c>
      <c r="B186" s="81" t="s">
        <v>37</v>
      </c>
      <c r="C186" s="155">
        <v>40</v>
      </c>
      <c r="D186" s="158">
        <v>10</v>
      </c>
      <c r="E186" s="86">
        <v>50</v>
      </c>
      <c r="F186" s="35">
        <f t="shared" si="16"/>
        <v>100</v>
      </c>
      <c r="G186" s="100">
        <v>1</v>
      </c>
      <c r="H186" s="56">
        <v>4</v>
      </c>
      <c r="I186" s="49" t="s">
        <v>14</v>
      </c>
      <c r="J186" s="50" t="s">
        <v>15</v>
      </c>
      <c r="K186" s="57"/>
    </row>
    <row r="187" spans="1:12" s="6" customFormat="1" ht="28.5" customHeight="1" outlineLevel="1" x14ac:dyDescent="0.3">
      <c r="A187" s="43" t="s">
        <v>29</v>
      </c>
      <c r="B187" s="81" t="s">
        <v>120</v>
      </c>
      <c r="C187" s="155">
        <v>20</v>
      </c>
      <c r="D187" s="158">
        <v>10</v>
      </c>
      <c r="E187" s="86">
        <v>40</v>
      </c>
      <c r="F187" s="35">
        <f t="shared" si="16"/>
        <v>70</v>
      </c>
      <c r="G187" s="100">
        <v>1</v>
      </c>
      <c r="H187" s="56">
        <v>5</v>
      </c>
      <c r="I187" s="49" t="s">
        <v>14</v>
      </c>
      <c r="J187" s="50" t="s">
        <v>15</v>
      </c>
      <c r="K187" s="57"/>
    </row>
    <row r="188" spans="1:12" s="6" customFormat="1" ht="28.5" customHeight="1" outlineLevel="1" x14ac:dyDescent="0.3">
      <c r="A188" s="43" t="s">
        <v>122</v>
      </c>
      <c r="B188" s="81" t="s">
        <v>38</v>
      </c>
      <c r="C188" s="155">
        <v>30</v>
      </c>
      <c r="D188" s="158">
        <v>10</v>
      </c>
      <c r="E188" s="86">
        <v>60</v>
      </c>
      <c r="F188" s="35">
        <f t="shared" si="16"/>
        <v>100</v>
      </c>
      <c r="G188" s="100">
        <v>1</v>
      </c>
      <c r="H188" s="56">
        <v>5</v>
      </c>
      <c r="I188" s="49" t="s">
        <v>14</v>
      </c>
      <c r="J188" s="50" t="s">
        <v>15</v>
      </c>
      <c r="K188" s="57"/>
    </row>
    <row r="189" spans="1:12" s="6" customFormat="1" ht="28.5" customHeight="1" outlineLevel="1" x14ac:dyDescent="0.3">
      <c r="A189" s="44" t="s">
        <v>30</v>
      </c>
      <c r="B189" s="82" t="s">
        <v>39</v>
      </c>
      <c r="C189" s="155">
        <v>30</v>
      </c>
      <c r="D189" s="158">
        <v>10</v>
      </c>
      <c r="E189" s="87">
        <v>50</v>
      </c>
      <c r="F189" s="41">
        <f t="shared" si="16"/>
        <v>90</v>
      </c>
      <c r="G189" s="100">
        <v>1</v>
      </c>
      <c r="H189" s="56">
        <v>4</v>
      </c>
      <c r="I189" s="49" t="s">
        <v>14</v>
      </c>
      <c r="J189" s="50" t="s">
        <v>15</v>
      </c>
      <c r="K189" s="57"/>
    </row>
    <row r="190" spans="1:12" s="6" customFormat="1" ht="28.5" customHeight="1" outlineLevel="1" x14ac:dyDescent="0.3">
      <c r="A190" s="27" t="s">
        <v>72</v>
      </c>
      <c r="B190" s="78" t="s">
        <v>67</v>
      </c>
      <c r="C190" s="27">
        <v>30</v>
      </c>
      <c r="D190" s="52">
        <v>15</v>
      </c>
      <c r="E190" s="83">
        <v>45</v>
      </c>
      <c r="F190" s="39">
        <f>SUM(C190:E190)</f>
        <v>90</v>
      </c>
      <c r="G190" s="100">
        <v>1</v>
      </c>
      <c r="H190" s="56">
        <v>5</v>
      </c>
      <c r="I190" s="49" t="s">
        <v>14</v>
      </c>
      <c r="J190" s="50" t="s">
        <v>15</v>
      </c>
      <c r="K190" s="57"/>
    </row>
    <row r="191" spans="1:12" s="6" customFormat="1" ht="28.5" customHeight="1" outlineLevel="1" thickBot="1" x14ac:dyDescent="0.35">
      <c r="A191" s="27" t="s">
        <v>31</v>
      </c>
      <c r="B191" s="78" t="s">
        <v>43</v>
      </c>
      <c r="C191" s="29">
        <v>20</v>
      </c>
      <c r="D191" s="53">
        <v>10</v>
      </c>
      <c r="E191" s="173">
        <v>60</v>
      </c>
      <c r="F191" s="35">
        <f>SUM(C191:E191)</f>
        <v>90</v>
      </c>
      <c r="G191" s="100">
        <v>1</v>
      </c>
      <c r="H191" s="59">
        <v>4</v>
      </c>
      <c r="I191" s="160" t="s">
        <v>14</v>
      </c>
      <c r="J191" s="161" t="s">
        <v>15</v>
      </c>
      <c r="K191" s="60"/>
    </row>
    <row r="192" spans="1:12" s="6" customFormat="1" ht="14.5" outlineLevel="1" thickBot="1" x14ac:dyDescent="0.35">
      <c r="A192" s="196" t="s">
        <v>91</v>
      </c>
      <c r="B192" s="180"/>
      <c r="C192" s="118"/>
      <c r="D192" s="118"/>
      <c r="E192" s="180"/>
      <c r="F192" s="180"/>
      <c r="G192" s="101"/>
      <c r="H192" s="118"/>
      <c r="I192" s="118"/>
      <c r="J192" s="118"/>
      <c r="K192" s="119"/>
    </row>
    <row r="193" spans="1:11" s="6" customFormat="1" ht="28.5" customHeight="1" outlineLevel="1" x14ac:dyDescent="0.3">
      <c r="A193" s="63" t="s">
        <v>52</v>
      </c>
      <c r="B193" s="108" t="s">
        <v>50</v>
      </c>
      <c r="C193" s="190">
        <v>60</v>
      </c>
      <c r="D193" s="176">
        <v>10</v>
      </c>
      <c r="E193" s="111">
        <v>80</v>
      </c>
      <c r="F193" s="37">
        <f>SUM(C193:E193)</f>
        <v>150</v>
      </c>
      <c r="G193" s="100"/>
      <c r="H193" s="67">
        <v>5</v>
      </c>
      <c r="I193" s="68" t="s">
        <v>18</v>
      </c>
      <c r="J193" s="69" t="s">
        <v>15</v>
      </c>
      <c r="K193" s="55"/>
    </row>
    <row r="194" spans="1:11" s="6" customFormat="1" ht="28.5" customHeight="1" outlineLevel="1" x14ac:dyDescent="0.3">
      <c r="A194" s="65" t="s">
        <v>53</v>
      </c>
      <c r="B194" s="109" t="s">
        <v>51</v>
      </c>
      <c r="C194" s="191">
        <v>60</v>
      </c>
      <c r="D194" s="177">
        <v>10</v>
      </c>
      <c r="E194" s="112">
        <v>80</v>
      </c>
      <c r="F194" s="38">
        <f>SUM(C194:E194)</f>
        <v>150</v>
      </c>
      <c r="G194" s="100"/>
      <c r="H194" s="70">
        <v>5</v>
      </c>
      <c r="I194" s="62" t="s">
        <v>18</v>
      </c>
      <c r="J194" s="20" t="s">
        <v>15</v>
      </c>
      <c r="K194" s="57"/>
    </row>
    <row r="195" spans="1:11" s="6" customFormat="1" ht="28.5" customHeight="1" outlineLevel="1" x14ac:dyDescent="0.3">
      <c r="A195" s="27" t="s">
        <v>119</v>
      </c>
      <c r="B195" s="110" t="s">
        <v>40</v>
      </c>
      <c r="C195" s="182">
        <v>30</v>
      </c>
      <c r="D195" s="178">
        <v>10</v>
      </c>
      <c r="E195" s="113">
        <v>50</v>
      </c>
      <c r="F195" s="61">
        <f>SUM(C195:E195)</f>
        <v>90</v>
      </c>
      <c r="G195" s="100"/>
      <c r="H195" s="56">
        <v>5</v>
      </c>
      <c r="I195" s="49" t="s">
        <v>18</v>
      </c>
      <c r="J195" s="50" t="s">
        <v>15</v>
      </c>
      <c r="K195" s="57"/>
    </row>
    <row r="196" spans="1:11" s="6" customFormat="1" ht="28.5" customHeight="1" outlineLevel="1" x14ac:dyDescent="0.3">
      <c r="A196" s="27" t="s">
        <v>121</v>
      </c>
      <c r="B196" s="110" t="s">
        <v>41</v>
      </c>
      <c r="C196" s="182">
        <v>40</v>
      </c>
      <c r="D196" s="178">
        <v>10</v>
      </c>
      <c r="E196" s="113">
        <v>50</v>
      </c>
      <c r="F196" s="61">
        <f>SUM(C196:E196)</f>
        <v>100</v>
      </c>
      <c r="G196" s="100"/>
      <c r="H196" s="56">
        <v>4</v>
      </c>
      <c r="I196" s="49" t="s">
        <v>18</v>
      </c>
      <c r="J196" s="50" t="s">
        <v>15</v>
      </c>
      <c r="K196" s="57"/>
    </row>
    <row r="197" spans="1:11" s="6" customFormat="1" ht="28.5" customHeight="1" outlineLevel="1" x14ac:dyDescent="0.3">
      <c r="A197" s="27" t="s">
        <v>123</v>
      </c>
      <c r="B197" s="110" t="s">
        <v>42</v>
      </c>
      <c r="C197" s="182">
        <v>20</v>
      </c>
      <c r="D197" s="178">
        <v>10</v>
      </c>
      <c r="E197" s="113">
        <v>50</v>
      </c>
      <c r="F197" s="35">
        <f>SUM(C197:E197)</f>
        <v>80</v>
      </c>
      <c r="G197" s="100">
        <v>1</v>
      </c>
      <c r="H197" s="56">
        <v>4</v>
      </c>
      <c r="I197" s="49" t="s">
        <v>18</v>
      </c>
      <c r="J197" s="50" t="s">
        <v>15</v>
      </c>
      <c r="K197" s="57"/>
    </row>
    <row r="198" spans="1:11" s="6" customFormat="1" ht="28.5" customHeight="1" outlineLevel="1" x14ac:dyDescent="0.3">
      <c r="A198" s="65" t="s">
        <v>124</v>
      </c>
      <c r="B198" s="109" t="s">
        <v>46</v>
      </c>
      <c r="C198" s="191">
        <v>40</v>
      </c>
      <c r="D198" s="177">
        <v>10</v>
      </c>
      <c r="E198" s="112">
        <v>40</v>
      </c>
      <c r="F198" s="38">
        <f t="shared" ref="F198:F200" si="17">SUM(C198:E198)</f>
        <v>90</v>
      </c>
      <c r="G198" s="100"/>
      <c r="H198" s="70">
        <v>6</v>
      </c>
      <c r="I198" s="62" t="s">
        <v>18</v>
      </c>
      <c r="J198" s="20" t="s">
        <v>15</v>
      </c>
      <c r="K198" s="57"/>
    </row>
    <row r="199" spans="1:11" s="6" customFormat="1" ht="28.5" customHeight="1" outlineLevel="1" x14ac:dyDescent="0.3">
      <c r="A199" s="65" t="s">
        <v>125</v>
      </c>
      <c r="B199" s="109" t="s">
        <v>126</v>
      </c>
      <c r="C199" s="191">
        <v>40</v>
      </c>
      <c r="D199" s="177">
        <v>20</v>
      </c>
      <c r="E199" s="112">
        <v>50</v>
      </c>
      <c r="F199" s="38">
        <f t="shared" si="17"/>
        <v>110</v>
      </c>
      <c r="G199" s="100"/>
      <c r="H199" s="70">
        <v>5</v>
      </c>
      <c r="I199" s="62" t="s">
        <v>18</v>
      </c>
      <c r="J199" s="20" t="s">
        <v>15</v>
      </c>
      <c r="K199" s="57"/>
    </row>
    <row r="200" spans="1:11" s="6" customFormat="1" ht="28.5" customHeight="1" outlineLevel="1" x14ac:dyDescent="0.3">
      <c r="A200" s="65" t="s">
        <v>54</v>
      </c>
      <c r="B200" s="109" t="s">
        <v>127</v>
      </c>
      <c r="C200" s="191">
        <v>20</v>
      </c>
      <c r="D200" s="177">
        <v>10</v>
      </c>
      <c r="E200" s="112">
        <v>50</v>
      </c>
      <c r="F200" s="39">
        <f t="shared" si="17"/>
        <v>80</v>
      </c>
      <c r="G200" s="100">
        <v>1</v>
      </c>
      <c r="H200" s="70">
        <v>5</v>
      </c>
      <c r="I200" s="62" t="s">
        <v>18</v>
      </c>
      <c r="J200" s="20" t="s">
        <v>15</v>
      </c>
      <c r="K200" s="57"/>
    </row>
    <row r="201" spans="1:11" s="6" customFormat="1" ht="28.5" customHeight="1" outlineLevel="1" x14ac:dyDescent="0.3">
      <c r="A201" s="27" t="s">
        <v>129</v>
      </c>
      <c r="B201" s="110" t="s">
        <v>128</v>
      </c>
      <c r="C201" s="182">
        <v>30</v>
      </c>
      <c r="D201" s="178">
        <v>10</v>
      </c>
      <c r="E201" s="113">
        <v>50</v>
      </c>
      <c r="F201" s="38">
        <f>SUM(C201:E201)</f>
        <v>90</v>
      </c>
      <c r="G201" s="100"/>
      <c r="H201" s="56">
        <v>6</v>
      </c>
      <c r="I201" s="49" t="s">
        <v>18</v>
      </c>
      <c r="J201" s="50" t="s">
        <v>15</v>
      </c>
      <c r="K201" s="57"/>
    </row>
    <row r="202" spans="1:11" s="6" customFormat="1" ht="28.5" customHeight="1" outlineLevel="1" x14ac:dyDescent="0.3">
      <c r="A202" s="65" t="s">
        <v>55</v>
      </c>
      <c r="B202" s="109" t="s">
        <v>49</v>
      </c>
      <c r="C202" s="191">
        <v>50</v>
      </c>
      <c r="D202" s="177">
        <v>10</v>
      </c>
      <c r="E202" s="112">
        <v>100</v>
      </c>
      <c r="F202" s="38">
        <f t="shared" ref="F202:F203" si="18">SUM(C202:E202)</f>
        <v>160</v>
      </c>
      <c r="G202" s="100"/>
      <c r="H202" s="70">
        <v>5</v>
      </c>
      <c r="I202" s="62" t="s">
        <v>18</v>
      </c>
      <c r="J202" s="20" t="s">
        <v>15</v>
      </c>
      <c r="K202" s="57"/>
    </row>
    <row r="203" spans="1:11" s="6" customFormat="1" ht="28.5" customHeight="1" outlineLevel="1" x14ac:dyDescent="0.3">
      <c r="A203" s="27" t="s">
        <v>71</v>
      </c>
      <c r="B203" s="110" t="s">
        <v>66</v>
      </c>
      <c r="C203" s="182">
        <v>50</v>
      </c>
      <c r="D203" s="178">
        <v>10</v>
      </c>
      <c r="E203" s="113">
        <v>60</v>
      </c>
      <c r="F203" s="38">
        <f t="shared" si="18"/>
        <v>120</v>
      </c>
      <c r="G203" s="100"/>
      <c r="H203" s="56">
        <v>7</v>
      </c>
      <c r="I203" s="49" t="s">
        <v>18</v>
      </c>
      <c r="J203" s="50" t="s">
        <v>15</v>
      </c>
      <c r="K203" s="57"/>
    </row>
    <row r="204" spans="1:11" s="6" customFormat="1" ht="28.5" customHeight="1" outlineLevel="1" thickBot="1" x14ac:dyDescent="0.35">
      <c r="A204" s="88" t="s">
        <v>56</v>
      </c>
      <c r="B204" s="163" t="s">
        <v>131</v>
      </c>
      <c r="C204" s="195">
        <v>20</v>
      </c>
      <c r="D204" s="179">
        <v>10</v>
      </c>
      <c r="E204" s="114">
        <v>60</v>
      </c>
      <c r="F204" s="122">
        <f>SUM(C204:E204)</f>
        <v>90</v>
      </c>
      <c r="G204" s="100">
        <v>1</v>
      </c>
      <c r="H204" s="115">
        <v>6</v>
      </c>
      <c r="I204" s="116" t="s">
        <v>18</v>
      </c>
      <c r="J204" s="117" t="s">
        <v>15</v>
      </c>
      <c r="K204" s="60" t="s">
        <v>132</v>
      </c>
    </row>
    <row r="205" spans="1:11" s="6" customFormat="1" ht="14.5" outlineLevel="1" thickBot="1" x14ac:dyDescent="0.35">
      <c r="A205" s="106" t="s">
        <v>19</v>
      </c>
      <c r="B205" s="107"/>
      <c r="C205" s="107"/>
      <c r="D205" s="107"/>
      <c r="E205" s="107"/>
      <c r="F205" s="107"/>
      <c r="G205" s="101"/>
      <c r="H205" s="165"/>
      <c r="I205" s="165"/>
      <c r="J205" s="165"/>
      <c r="K205" s="166"/>
    </row>
    <row r="206" spans="1:11" s="6" customFormat="1" ht="28.5" customHeight="1" outlineLevel="1" x14ac:dyDescent="0.3">
      <c r="A206" s="25" t="s">
        <v>74</v>
      </c>
      <c r="B206" s="77" t="s">
        <v>61</v>
      </c>
      <c r="C206" s="27">
        <v>30</v>
      </c>
      <c r="D206" s="52">
        <v>10</v>
      </c>
      <c r="E206" s="113">
        <v>80</v>
      </c>
      <c r="F206" s="38">
        <f>SUM(C206:E206)</f>
        <v>120</v>
      </c>
      <c r="G206" s="100"/>
      <c r="H206" s="54">
        <v>5</v>
      </c>
      <c r="I206" s="47" t="s">
        <v>20</v>
      </c>
      <c r="J206" s="48" t="s">
        <v>15</v>
      </c>
      <c r="K206" s="170"/>
    </row>
    <row r="207" spans="1:11" s="6" customFormat="1" ht="28.5" customHeight="1" outlineLevel="1" x14ac:dyDescent="0.3">
      <c r="A207" s="27" t="s">
        <v>69</v>
      </c>
      <c r="B207" s="78" t="s">
        <v>62</v>
      </c>
      <c r="C207" s="27">
        <v>30</v>
      </c>
      <c r="D207" s="52">
        <v>10</v>
      </c>
      <c r="E207" s="113">
        <v>80</v>
      </c>
      <c r="F207" s="38">
        <f>SUM(C207:E207)</f>
        <v>120</v>
      </c>
      <c r="G207" s="100"/>
      <c r="H207" s="56">
        <v>4</v>
      </c>
      <c r="I207" s="49" t="s">
        <v>20</v>
      </c>
      <c r="J207" s="50" t="s">
        <v>15</v>
      </c>
      <c r="K207" s="58"/>
    </row>
    <row r="208" spans="1:11" s="6" customFormat="1" ht="28.5" customHeight="1" outlineLevel="1" x14ac:dyDescent="0.3">
      <c r="A208" s="90" t="s">
        <v>70</v>
      </c>
      <c r="B208" s="110" t="s">
        <v>141</v>
      </c>
      <c r="C208" s="90">
        <v>40</v>
      </c>
      <c r="D208" s="91">
        <v>10</v>
      </c>
      <c r="E208" s="85">
        <v>40</v>
      </c>
      <c r="F208" s="72">
        <f>SUM(C208:E208)</f>
        <v>90</v>
      </c>
      <c r="G208" s="100"/>
      <c r="H208" s="56">
        <v>6</v>
      </c>
      <c r="I208" s="49" t="s">
        <v>20</v>
      </c>
      <c r="J208" s="50" t="s">
        <v>15</v>
      </c>
      <c r="K208" s="58"/>
    </row>
    <row r="209" spans="1:12" s="6" customFormat="1" ht="28.5" customHeight="1" outlineLevel="1" x14ac:dyDescent="0.3">
      <c r="A209" s="27" t="s">
        <v>130</v>
      </c>
      <c r="B209" s="78" t="s">
        <v>65</v>
      </c>
      <c r="C209" s="27">
        <v>50</v>
      </c>
      <c r="D209" s="52">
        <v>10</v>
      </c>
      <c r="E209" s="83">
        <v>100</v>
      </c>
      <c r="F209" s="38">
        <f>SUM(C209:E209)</f>
        <v>160</v>
      </c>
      <c r="G209" s="100"/>
      <c r="H209" s="56">
        <v>6</v>
      </c>
      <c r="I209" s="49" t="s">
        <v>20</v>
      </c>
      <c r="J209" s="50" t="s">
        <v>15</v>
      </c>
      <c r="K209" s="58"/>
    </row>
    <row r="210" spans="1:12" s="6" customFormat="1" ht="28.5" customHeight="1" outlineLevel="1" thickBot="1" x14ac:dyDescent="0.35">
      <c r="A210" s="29" t="s">
        <v>73</v>
      </c>
      <c r="B210" s="79" t="s">
        <v>68</v>
      </c>
      <c r="C210" s="29">
        <v>50</v>
      </c>
      <c r="D210" s="53">
        <v>20</v>
      </c>
      <c r="E210" s="84">
        <v>80</v>
      </c>
      <c r="F210" s="40">
        <f t="shared" ref="F210" si="19">SUM(C210:E210)</f>
        <v>150</v>
      </c>
      <c r="G210" s="100"/>
      <c r="H210" s="59">
        <v>6</v>
      </c>
      <c r="I210" s="160" t="s">
        <v>20</v>
      </c>
      <c r="J210" s="161" t="s">
        <v>15</v>
      </c>
      <c r="K210" s="171"/>
    </row>
    <row r="211" spans="1:12" s="6" customFormat="1" ht="14.5" outlineLevel="1" thickBot="1" x14ac:dyDescent="0.35">
      <c r="A211" s="200" t="s">
        <v>21</v>
      </c>
      <c r="B211" s="201"/>
      <c r="C211" s="75">
        <f>SUMIFS(C180:C210,$G180:$G210,"1")</f>
        <v>457</v>
      </c>
      <c r="D211" s="76">
        <f>SUMIFS(D180:D210,$G180:$G210,"1")</f>
        <v>155</v>
      </c>
      <c r="E211" s="74">
        <f>SUMIFS(E180:E210,$G180:$G210,"1")</f>
        <v>798</v>
      </c>
      <c r="F211" s="33"/>
      <c r="G211" s="102"/>
      <c r="H211" s="45"/>
      <c r="I211" s="45"/>
    </row>
    <row r="212" spans="1:12" s="6" customFormat="1" ht="14.5" outlineLevel="1" thickBot="1" x14ac:dyDescent="0.35">
      <c r="A212" s="30" t="s">
        <v>22</v>
      </c>
      <c r="B212" s="31"/>
      <c r="C212" s="202">
        <f>SUM(C211:D211)</f>
        <v>612</v>
      </c>
      <c r="D212" s="203"/>
      <c r="E212" s="32">
        <f>E211</f>
        <v>798</v>
      </c>
      <c r="G212" s="96"/>
    </row>
    <row r="213" spans="1:12" s="6" customFormat="1" ht="14.5" outlineLevel="1" thickBot="1" x14ac:dyDescent="0.35">
      <c r="A213" s="204" t="s">
        <v>57</v>
      </c>
      <c r="B213" s="205"/>
      <c r="C213" s="206">
        <f>C212+E212</f>
        <v>1410</v>
      </c>
      <c r="D213" s="206"/>
      <c r="E213" s="207"/>
      <c r="G213" s="96"/>
      <c r="H213" s="1"/>
    </row>
    <row r="214" spans="1:12" s="6" customFormat="1" outlineLevel="1" x14ac:dyDescent="0.3">
      <c r="A214" s="208"/>
      <c r="B214" s="209"/>
      <c r="C214" s="4"/>
      <c r="D214" s="4"/>
      <c r="E214" s="4"/>
      <c r="G214" s="96"/>
      <c r="H214" s="1"/>
    </row>
    <row r="215" spans="1:12" s="6" customFormat="1" x14ac:dyDescent="0.3">
      <c r="A215" s="3"/>
      <c r="B215" s="3"/>
      <c r="C215" s="4"/>
      <c r="D215" s="4"/>
      <c r="E215" s="4"/>
      <c r="G215" s="96"/>
    </row>
    <row r="216" spans="1:12" s="6" customFormat="1" ht="14.5" thickBot="1" x14ac:dyDescent="0.35">
      <c r="A216" s="3"/>
      <c r="B216" s="3"/>
      <c r="C216" s="4"/>
      <c r="D216" s="4"/>
      <c r="E216" s="4"/>
      <c r="G216" s="96"/>
    </row>
    <row r="217" spans="1:12" s="6" customFormat="1" ht="14.5" thickBot="1" x14ac:dyDescent="0.35">
      <c r="A217" s="210" t="s">
        <v>138</v>
      </c>
      <c r="B217" s="210"/>
      <c r="C217" s="211"/>
      <c r="D217" s="212" t="str">
        <f>"MINIMUM TQT FOR THIS PATHWAY = "&amp;C253</f>
        <v>MINIMUM TQT FOR THIS PATHWAY = 1470</v>
      </c>
      <c r="E217" s="213"/>
      <c r="F217" s="214"/>
      <c r="G217" s="100"/>
      <c r="H217" s="212" t="s">
        <v>44</v>
      </c>
      <c r="I217" s="213"/>
      <c r="J217" s="213"/>
      <c r="K217" s="214"/>
      <c r="L217" s="2"/>
    </row>
    <row r="218" spans="1:12" s="6" customFormat="1" ht="19" customHeight="1" outlineLevel="1" thickBot="1" x14ac:dyDescent="0.35">
      <c r="A218" s="215" t="s">
        <v>3</v>
      </c>
      <c r="B218" s="215" t="s">
        <v>4</v>
      </c>
      <c r="C218" s="217" t="s">
        <v>5</v>
      </c>
      <c r="D218" s="207"/>
      <c r="E218" s="218" t="s">
        <v>6</v>
      </c>
      <c r="F218" s="218" t="s">
        <v>7</v>
      </c>
      <c r="G218" s="100"/>
      <c r="H218" s="218" t="s">
        <v>8</v>
      </c>
      <c r="I218" s="218" t="s">
        <v>9</v>
      </c>
      <c r="J218" s="218" t="s">
        <v>10</v>
      </c>
      <c r="K218" s="218" t="s">
        <v>11</v>
      </c>
    </row>
    <row r="219" spans="1:12" s="6" customFormat="1" ht="31.5" customHeight="1" outlineLevel="1" thickBot="1" x14ac:dyDescent="0.35">
      <c r="A219" s="216"/>
      <c r="B219" s="216"/>
      <c r="C219" s="198" t="s">
        <v>12</v>
      </c>
      <c r="D219" s="197" t="s">
        <v>13</v>
      </c>
      <c r="E219" s="219"/>
      <c r="F219" s="219"/>
      <c r="G219" s="100"/>
      <c r="H219" s="219"/>
      <c r="I219" s="219"/>
      <c r="J219" s="219"/>
      <c r="K219" s="219"/>
    </row>
    <row r="220" spans="1:12" s="6" customFormat="1" ht="28.5" customHeight="1" outlineLevel="1" x14ac:dyDescent="0.3">
      <c r="A220" s="92" t="s">
        <v>26</v>
      </c>
      <c r="B220" s="154" t="s">
        <v>17</v>
      </c>
      <c r="C220" s="189">
        <v>27</v>
      </c>
      <c r="D220" s="183">
        <v>10</v>
      </c>
      <c r="E220" s="129">
        <v>43</v>
      </c>
      <c r="F220" s="34">
        <v>80</v>
      </c>
      <c r="G220" s="100">
        <v>1</v>
      </c>
      <c r="H220" s="54">
        <v>3</v>
      </c>
      <c r="I220" s="47" t="s">
        <v>14</v>
      </c>
      <c r="J220" s="48" t="s">
        <v>15</v>
      </c>
      <c r="K220" s="55" t="s">
        <v>16</v>
      </c>
    </row>
    <row r="221" spans="1:12" s="6" customFormat="1" ht="28.5" customHeight="1" outlineLevel="1" x14ac:dyDescent="0.3">
      <c r="A221" s="155" t="s">
        <v>114</v>
      </c>
      <c r="B221" s="156" t="s">
        <v>32</v>
      </c>
      <c r="C221" s="181">
        <v>40</v>
      </c>
      <c r="D221" s="184">
        <v>10</v>
      </c>
      <c r="E221" s="61">
        <v>40</v>
      </c>
      <c r="F221" s="35">
        <f t="shared" ref="F221:F229" si="20">SUM(C221:E221)</f>
        <v>90</v>
      </c>
      <c r="G221" s="100">
        <v>1</v>
      </c>
      <c r="H221" s="56">
        <v>4</v>
      </c>
      <c r="I221" s="49" t="s">
        <v>14</v>
      </c>
      <c r="J221" s="50" t="s">
        <v>15</v>
      </c>
      <c r="K221" s="57"/>
    </row>
    <row r="222" spans="1:12" s="6" customFormat="1" ht="28.5" customHeight="1" outlineLevel="1" x14ac:dyDescent="0.3">
      <c r="A222" s="155" t="s">
        <v>115</v>
      </c>
      <c r="B222" s="156" t="s">
        <v>33</v>
      </c>
      <c r="C222" s="181">
        <v>40</v>
      </c>
      <c r="D222" s="184">
        <v>10</v>
      </c>
      <c r="E222" s="61">
        <v>60</v>
      </c>
      <c r="F222" s="35">
        <f t="shared" si="20"/>
        <v>110</v>
      </c>
      <c r="G222" s="100">
        <v>1</v>
      </c>
      <c r="H222" s="56">
        <v>5</v>
      </c>
      <c r="I222" s="49" t="s">
        <v>14</v>
      </c>
      <c r="J222" s="50" t="s">
        <v>15</v>
      </c>
      <c r="K222" s="57"/>
    </row>
    <row r="223" spans="1:12" s="6" customFormat="1" ht="28.5" customHeight="1" outlineLevel="1" x14ac:dyDescent="0.3">
      <c r="A223" s="155" t="s">
        <v>116</v>
      </c>
      <c r="B223" s="156" t="s">
        <v>34</v>
      </c>
      <c r="C223" s="181">
        <v>50</v>
      </c>
      <c r="D223" s="184">
        <v>10</v>
      </c>
      <c r="E223" s="61">
        <v>70</v>
      </c>
      <c r="F223" s="35">
        <f t="shared" si="20"/>
        <v>130</v>
      </c>
      <c r="G223" s="100">
        <v>1</v>
      </c>
      <c r="H223" s="56">
        <v>4</v>
      </c>
      <c r="I223" s="49" t="s">
        <v>14</v>
      </c>
      <c r="J223" s="50" t="s">
        <v>15</v>
      </c>
      <c r="K223" s="57"/>
    </row>
    <row r="224" spans="1:12" s="6" customFormat="1" ht="28.5" customHeight="1" outlineLevel="1" x14ac:dyDescent="0.3">
      <c r="A224" s="155" t="s">
        <v>27</v>
      </c>
      <c r="B224" s="156" t="s">
        <v>117</v>
      </c>
      <c r="C224" s="181">
        <v>40</v>
      </c>
      <c r="D224" s="184">
        <v>10</v>
      </c>
      <c r="E224" s="61">
        <v>70</v>
      </c>
      <c r="F224" s="35">
        <f t="shared" si="20"/>
        <v>120</v>
      </c>
      <c r="G224" s="100">
        <v>1</v>
      </c>
      <c r="H224" s="56">
        <v>4</v>
      </c>
      <c r="I224" s="49" t="s">
        <v>14</v>
      </c>
      <c r="J224" s="50" t="s">
        <v>15</v>
      </c>
      <c r="K224" s="57"/>
    </row>
    <row r="225" spans="1:11" s="6" customFormat="1" ht="28.5" customHeight="1" outlineLevel="1" x14ac:dyDescent="0.3">
      <c r="A225" s="155" t="s">
        <v>118</v>
      </c>
      <c r="B225" s="156" t="s">
        <v>36</v>
      </c>
      <c r="C225" s="181">
        <v>30</v>
      </c>
      <c r="D225" s="184">
        <v>10</v>
      </c>
      <c r="E225" s="61">
        <v>50</v>
      </c>
      <c r="F225" s="35">
        <f t="shared" si="20"/>
        <v>90</v>
      </c>
      <c r="G225" s="100">
        <v>1</v>
      </c>
      <c r="H225" s="56">
        <v>5</v>
      </c>
      <c r="I225" s="49" t="s">
        <v>14</v>
      </c>
      <c r="J225" s="50" t="s">
        <v>15</v>
      </c>
      <c r="K225" s="57"/>
    </row>
    <row r="226" spans="1:11" s="6" customFormat="1" ht="28.5" customHeight="1" outlineLevel="1" x14ac:dyDescent="0.3">
      <c r="A226" s="155" t="s">
        <v>28</v>
      </c>
      <c r="B226" s="156" t="s">
        <v>37</v>
      </c>
      <c r="C226" s="181">
        <v>40</v>
      </c>
      <c r="D226" s="184">
        <v>10</v>
      </c>
      <c r="E226" s="61">
        <v>50</v>
      </c>
      <c r="F226" s="35">
        <f t="shared" si="20"/>
        <v>100</v>
      </c>
      <c r="G226" s="100">
        <v>1</v>
      </c>
      <c r="H226" s="56">
        <v>4</v>
      </c>
      <c r="I226" s="49" t="s">
        <v>14</v>
      </c>
      <c r="J226" s="50" t="s">
        <v>15</v>
      </c>
      <c r="K226" s="57"/>
    </row>
    <row r="227" spans="1:11" s="6" customFormat="1" ht="28.5" customHeight="1" outlineLevel="1" x14ac:dyDescent="0.3">
      <c r="A227" s="155" t="s">
        <v>29</v>
      </c>
      <c r="B227" s="156" t="s">
        <v>120</v>
      </c>
      <c r="C227" s="181">
        <v>20</v>
      </c>
      <c r="D227" s="184">
        <v>10</v>
      </c>
      <c r="E227" s="61">
        <v>40</v>
      </c>
      <c r="F227" s="35">
        <f t="shared" si="20"/>
        <v>70</v>
      </c>
      <c r="G227" s="100">
        <v>1</v>
      </c>
      <c r="H227" s="56">
        <v>5</v>
      </c>
      <c r="I227" s="49" t="s">
        <v>14</v>
      </c>
      <c r="J227" s="50" t="s">
        <v>15</v>
      </c>
      <c r="K227" s="57"/>
    </row>
    <row r="228" spans="1:11" s="6" customFormat="1" ht="28.5" customHeight="1" outlineLevel="1" x14ac:dyDescent="0.3">
      <c r="A228" s="155" t="s">
        <v>122</v>
      </c>
      <c r="B228" s="156" t="s">
        <v>38</v>
      </c>
      <c r="C228" s="181">
        <v>30</v>
      </c>
      <c r="D228" s="184">
        <v>10</v>
      </c>
      <c r="E228" s="61">
        <v>60</v>
      </c>
      <c r="F228" s="35">
        <f t="shared" si="20"/>
        <v>100</v>
      </c>
      <c r="G228" s="100">
        <v>1</v>
      </c>
      <c r="H228" s="56">
        <v>5</v>
      </c>
      <c r="I228" s="49" t="s">
        <v>14</v>
      </c>
      <c r="J228" s="50" t="s">
        <v>15</v>
      </c>
      <c r="K228" s="57"/>
    </row>
    <row r="229" spans="1:11" s="6" customFormat="1" ht="28.5" customHeight="1" outlineLevel="1" x14ac:dyDescent="0.3">
      <c r="A229" s="155" t="s">
        <v>30</v>
      </c>
      <c r="B229" s="156" t="s">
        <v>39</v>
      </c>
      <c r="C229" s="181">
        <v>30</v>
      </c>
      <c r="D229" s="184">
        <v>10</v>
      </c>
      <c r="E229" s="61">
        <v>50</v>
      </c>
      <c r="F229" s="35">
        <f t="shared" si="20"/>
        <v>90</v>
      </c>
      <c r="G229" s="100">
        <v>1</v>
      </c>
      <c r="H229" s="56">
        <v>4</v>
      </c>
      <c r="I229" s="49" t="s">
        <v>14</v>
      </c>
      <c r="J229" s="50" t="s">
        <v>15</v>
      </c>
      <c r="K229" s="57"/>
    </row>
    <row r="230" spans="1:11" s="6" customFormat="1" ht="28.5" customHeight="1" outlineLevel="1" x14ac:dyDescent="0.3">
      <c r="A230" s="27" t="s">
        <v>119</v>
      </c>
      <c r="B230" s="110" t="s">
        <v>40</v>
      </c>
      <c r="C230" s="182">
        <v>30</v>
      </c>
      <c r="D230" s="178">
        <v>10</v>
      </c>
      <c r="E230" s="113">
        <v>50</v>
      </c>
      <c r="F230" s="35">
        <f>SUM(C230:E230)</f>
        <v>90</v>
      </c>
      <c r="G230" s="100">
        <v>1</v>
      </c>
      <c r="H230" s="56">
        <v>5</v>
      </c>
      <c r="I230" s="49" t="s">
        <v>14</v>
      </c>
      <c r="J230" s="50" t="s">
        <v>15</v>
      </c>
      <c r="K230" s="57"/>
    </row>
    <row r="231" spans="1:11" s="6" customFormat="1" ht="28.5" customHeight="1" outlineLevel="1" x14ac:dyDescent="0.3">
      <c r="A231" s="27" t="s">
        <v>123</v>
      </c>
      <c r="B231" s="110" t="s">
        <v>42</v>
      </c>
      <c r="C231" s="182">
        <v>20</v>
      </c>
      <c r="D231" s="178">
        <v>10</v>
      </c>
      <c r="E231" s="113">
        <v>50</v>
      </c>
      <c r="F231" s="35">
        <f>SUM(C231:E231)</f>
        <v>80</v>
      </c>
      <c r="G231" s="100">
        <v>1</v>
      </c>
      <c r="H231" s="56">
        <v>4</v>
      </c>
      <c r="I231" s="49" t="s">
        <v>14</v>
      </c>
      <c r="J231" s="50" t="s">
        <v>15</v>
      </c>
      <c r="K231" s="57"/>
    </row>
    <row r="232" spans="1:11" s="6" customFormat="1" ht="28.5" customHeight="1" outlineLevel="1" x14ac:dyDescent="0.3">
      <c r="A232" s="27" t="s">
        <v>73</v>
      </c>
      <c r="B232" s="110" t="s">
        <v>68</v>
      </c>
      <c r="C232" s="182">
        <v>50</v>
      </c>
      <c r="D232" s="178">
        <v>20</v>
      </c>
      <c r="E232" s="113">
        <v>80</v>
      </c>
      <c r="F232" s="39">
        <f t="shared" ref="F232" si="21">SUM(C232:E232)</f>
        <v>150</v>
      </c>
      <c r="G232" s="100">
        <v>1</v>
      </c>
      <c r="H232" s="56">
        <v>6</v>
      </c>
      <c r="I232" s="49" t="s">
        <v>14</v>
      </c>
      <c r="J232" s="50" t="s">
        <v>15</v>
      </c>
      <c r="K232" s="58"/>
    </row>
    <row r="233" spans="1:11" s="6" customFormat="1" ht="28.5" customHeight="1" outlineLevel="1" thickBot="1" x14ac:dyDescent="0.35">
      <c r="A233" s="29" t="s">
        <v>31</v>
      </c>
      <c r="B233" s="157" t="s">
        <v>43</v>
      </c>
      <c r="C233" s="187">
        <v>20</v>
      </c>
      <c r="D233" s="185">
        <v>10</v>
      </c>
      <c r="E233" s="159">
        <v>60</v>
      </c>
      <c r="F233" s="36">
        <f>SUM(C233:E233)</f>
        <v>90</v>
      </c>
      <c r="G233" s="100">
        <v>1</v>
      </c>
      <c r="H233" s="59">
        <v>4</v>
      </c>
      <c r="I233" s="160" t="s">
        <v>14</v>
      </c>
      <c r="J233" s="161" t="s">
        <v>15</v>
      </c>
      <c r="K233" s="60"/>
    </row>
    <row r="234" spans="1:11" s="6" customFormat="1" ht="14.5" outlineLevel="1" thickBot="1" x14ac:dyDescent="0.35">
      <c r="A234" s="162" t="s">
        <v>92</v>
      </c>
      <c r="B234" s="118"/>
      <c r="C234" s="174"/>
      <c r="D234" s="174"/>
      <c r="E234" s="174"/>
      <c r="F234" s="174"/>
      <c r="G234" s="101"/>
      <c r="H234" s="174"/>
      <c r="I234" s="174"/>
      <c r="J234" s="174"/>
      <c r="K234" s="175"/>
    </row>
    <row r="235" spans="1:11" s="6" customFormat="1" ht="28.5" customHeight="1" outlineLevel="1" x14ac:dyDescent="0.3">
      <c r="A235" s="46" t="s">
        <v>121</v>
      </c>
      <c r="B235" s="169" t="s">
        <v>41</v>
      </c>
      <c r="C235" s="182">
        <v>40</v>
      </c>
      <c r="D235" s="52">
        <v>10</v>
      </c>
      <c r="E235" s="113">
        <v>50</v>
      </c>
      <c r="F235" s="61">
        <f>SUM(C235:E235)</f>
        <v>100</v>
      </c>
      <c r="G235" s="100"/>
      <c r="H235" s="56">
        <v>4</v>
      </c>
      <c r="I235" s="49" t="s">
        <v>18</v>
      </c>
      <c r="J235" s="50" t="s">
        <v>15</v>
      </c>
      <c r="K235" s="57"/>
    </row>
    <row r="236" spans="1:11" s="6" customFormat="1" ht="28.5" customHeight="1" outlineLevel="1" x14ac:dyDescent="0.3">
      <c r="A236" s="65" t="s">
        <v>124</v>
      </c>
      <c r="B236" s="109" t="s">
        <v>46</v>
      </c>
      <c r="C236" s="191">
        <v>40</v>
      </c>
      <c r="D236" s="66">
        <v>10</v>
      </c>
      <c r="E236" s="112">
        <v>40</v>
      </c>
      <c r="F236" s="38">
        <f t="shared" ref="F236:F238" si="22">SUM(C236:E236)</f>
        <v>90</v>
      </c>
      <c r="G236" s="100"/>
      <c r="H236" s="70">
        <v>6</v>
      </c>
      <c r="I236" s="62" t="s">
        <v>18</v>
      </c>
      <c r="J236" s="20" t="s">
        <v>15</v>
      </c>
      <c r="K236" s="57"/>
    </row>
    <row r="237" spans="1:11" s="6" customFormat="1" ht="28.5" customHeight="1" outlineLevel="1" x14ac:dyDescent="0.3">
      <c r="A237" s="65" t="s">
        <v>125</v>
      </c>
      <c r="B237" s="109" t="s">
        <v>126</v>
      </c>
      <c r="C237" s="191">
        <v>40</v>
      </c>
      <c r="D237" s="66">
        <v>20</v>
      </c>
      <c r="E237" s="112">
        <v>50</v>
      </c>
      <c r="F237" s="38">
        <f t="shared" si="22"/>
        <v>110</v>
      </c>
      <c r="G237" s="100"/>
      <c r="H237" s="70">
        <v>5</v>
      </c>
      <c r="I237" s="62" t="s">
        <v>18</v>
      </c>
      <c r="J237" s="20" t="s">
        <v>15</v>
      </c>
      <c r="K237" s="57"/>
    </row>
    <row r="238" spans="1:11" s="6" customFormat="1" ht="28.5" customHeight="1" outlineLevel="1" x14ac:dyDescent="0.3">
      <c r="A238" s="65" t="s">
        <v>54</v>
      </c>
      <c r="B238" s="109" t="s">
        <v>127</v>
      </c>
      <c r="C238" s="191">
        <v>20</v>
      </c>
      <c r="D238" s="66">
        <v>10</v>
      </c>
      <c r="E238" s="112">
        <v>50</v>
      </c>
      <c r="F238" s="39">
        <f t="shared" si="22"/>
        <v>80</v>
      </c>
      <c r="G238" s="100">
        <v>1</v>
      </c>
      <c r="H238" s="70">
        <v>5</v>
      </c>
      <c r="I238" s="62" t="s">
        <v>18</v>
      </c>
      <c r="J238" s="20" t="s">
        <v>15</v>
      </c>
      <c r="K238" s="57"/>
    </row>
    <row r="239" spans="1:11" s="6" customFormat="1" ht="28.5" customHeight="1" outlineLevel="1" x14ac:dyDescent="0.3">
      <c r="A239" s="65" t="s">
        <v>55</v>
      </c>
      <c r="B239" s="109" t="s">
        <v>49</v>
      </c>
      <c r="C239" s="191">
        <v>50</v>
      </c>
      <c r="D239" s="66">
        <v>10</v>
      </c>
      <c r="E239" s="112">
        <v>100</v>
      </c>
      <c r="F239" s="38">
        <f t="shared" ref="F239" si="23">SUM(C239:E239)</f>
        <v>160</v>
      </c>
      <c r="G239" s="100"/>
      <c r="H239" s="70">
        <v>5</v>
      </c>
      <c r="I239" s="62" t="s">
        <v>18</v>
      </c>
      <c r="J239" s="20" t="s">
        <v>15</v>
      </c>
      <c r="K239" s="57"/>
    </row>
    <row r="240" spans="1:11" s="6" customFormat="1" ht="28.5" customHeight="1" outlineLevel="1" thickBot="1" x14ac:dyDescent="0.35">
      <c r="A240" s="88" t="s">
        <v>56</v>
      </c>
      <c r="B240" s="163" t="s">
        <v>131</v>
      </c>
      <c r="C240" s="195">
        <v>20</v>
      </c>
      <c r="D240" s="89">
        <v>10</v>
      </c>
      <c r="E240" s="114">
        <v>60</v>
      </c>
      <c r="F240" s="40">
        <f>SUM(C240:E240)</f>
        <v>90</v>
      </c>
      <c r="G240" s="100"/>
      <c r="H240" s="115">
        <v>6</v>
      </c>
      <c r="I240" s="116" t="s">
        <v>18</v>
      </c>
      <c r="J240" s="117" t="s">
        <v>15</v>
      </c>
      <c r="K240" s="60" t="s">
        <v>132</v>
      </c>
    </row>
    <row r="241" spans="1:11" s="6" customFormat="1" ht="14.5" outlineLevel="1" thickBot="1" x14ac:dyDescent="0.35">
      <c r="A241" s="106" t="s">
        <v>19</v>
      </c>
      <c r="B241" s="107"/>
      <c r="C241" s="107"/>
      <c r="D241" s="107"/>
      <c r="E241" s="107"/>
      <c r="F241" s="107"/>
      <c r="G241" s="101"/>
      <c r="H241" s="165"/>
      <c r="I241" s="165"/>
      <c r="J241" s="165"/>
      <c r="K241" s="166"/>
    </row>
    <row r="242" spans="1:11" s="6" customFormat="1" ht="28.5" customHeight="1" outlineLevel="1" x14ac:dyDescent="0.3">
      <c r="A242" s="63" t="s">
        <v>52</v>
      </c>
      <c r="B242" s="108" t="s">
        <v>50</v>
      </c>
      <c r="C242" s="63">
        <v>60</v>
      </c>
      <c r="D242" s="64">
        <v>10</v>
      </c>
      <c r="E242" s="111">
        <v>80</v>
      </c>
      <c r="F242" s="37">
        <f t="shared" ref="F242:F249" si="24">SUM(C242:E242)</f>
        <v>150</v>
      </c>
      <c r="G242" s="100"/>
      <c r="H242" s="67">
        <v>5</v>
      </c>
      <c r="I242" s="68" t="s">
        <v>20</v>
      </c>
      <c r="J242" s="69" t="s">
        <v>15</v>
      </c>
      <c r="K242" s="55"/>
    </row>
    <row r="243" spans="1:11" s="6" customFormat="1" ht="28.5" customHeight="1" outlineLevel="1" x14ac:dyDescent="0.3">
      <c r="A243" s="65" t="s">
        <v>53</v>
      </c>
      <c r="B243" s="109" t="s">
        <v>51</v>
      </c>
      <c r="C243" s="65">
        <v>60</v>
      </c>
      <c r="D243" s="66">
        <v>10</v>
      </c>
      <c r="E243" s="112">
        <v>80</v>
      </c>
      <c r="F243" s="38">
        <f t="shared" si="24"/>
        <v>150</v>
      </c>
      <c r="G243" s="100"/>
      <c r="H243" s="70">
        <v>5</v>
      </c>
      <c r="I243" s="62" t="s">
        <v>20</v>
      </c>
      <c r="J243" s="20" t="s">
        <v>15</v>
      </c>
      <c r="K243" s="57"/>
    </row>
    <row r="244" spans="1:11" s="6" customFormat="1" ht="28.5" customHeight="1" outlineLevel="1" x14ac:dyDescent="0.3">
      <c r="A244" s="25" t="s">
        <v>74</v>
      </c>
      <c r="B244" s="77" t="s">
        <v>61</v>
      </c>
      <c r="C244" s="27">
        <v>30</v>
      </c>
      <c r="D244" s="52">
        <v>10</v>
      </c>
      <c r="E244" s="113">
        <v>80</v>
      </c>
      <c r="F244" s="38">
        <f t="shared" si="24"/>
        <v>120</v>
      </c>
      <c r="G244" s="100"/>
      <c r="H244" s="56">
        <v>5</v>
      </c>
      <c r="I244" s="49" t="s">
        <v>20</v>
      </c>
      <c r="J244" s="50" t="s">
        <v>15</v>
      </c>
      <c r="K244" s="58"/>
    </row>
    <row r="245" spans="1:11" s="6" customFormat="1" ht="28.5" customHeight="1" outlineLevel="1" x14ac:dyDescent="0.3">
      <c r="A245" s="27" t="s">
        <v>69</v>
      </c>
      <c r="B245" s="78" t="s">
        <v>62</v>
      </c>
      <c r="C245" s="27">
        <v>30</v>
      </c>
      <c r="D245" s="52">
        <v>10</v>
      </c>
      <c r="E245" s="113">
        <v>80</v>
      </c>
      <c r="F245" s="38">
        <f t="shared" si="24"/>
        <v>120</v>
      </c>
      <c r="G245" s="100"/>
      <c r="H245" s="56">
        <v>4</v>
      </c>
      <c r="I245" s="49" t="s">
        <v>20</v>
      </c>
      <c r="J245" s="50" t="s">
        <v>15</v>
      </c>
      <c r="K245" s="58"/>
    </row>
    <row r="246" spans="1:11" s="6" customFormat="1" ht="28.5" customHeight="1" outlineLevel="1" x14ac:dyDescent="0.3">
      <c r="A246" s="27" t="s">
        <v>129</v>
      </c>
      <c r="B246" s="78" t="s">
        <v>128</v>
      </c>
      <c r="C246" s="27">
        <v>30</v>
      </c>
      <c r="D246" s="52">
        <v>10</v>
      </c>
      <c r="E246" s="83">
        <v>50</v>
      </c>
      <c r="F246" s="38">
        <f t="shared" si="24"/>
        <v>90</v>
      </c>
      <c r="G246" s="100"/>
      <c r="H246" s="56">
        <v>6</v>
      </c>
      <c r="I246" s="49" t="s">
        <v>20</v>
      </c>
      <c r="J246" s="50" t="s">
        <v>15</v>
      </c>
      <c r="K246" s="57"/>
    </row>
    <row r="247" spans="1:11" s="6" customFormat="1" ht="28.5" customHeight="1" outlineLevel="1" x14ac:dyDescent="0.3">
      <c r="A247" s="90" t="s">
        <v>70</v>
      </c>
      <c r="B247" s="110" t="s">
        <v>141</v>
      </c>
      <c r="C247" s="90">
        <v>40</v>
      </c>
      <c r="D247" s="91">
        <v>10</v>
      </c>
      <c r="E247" s="85">
        <v>40</v>
      </c>
      <c r="F247" s="72">
        <f t="shared" si="24"/>
        <v>90</v>
      </c>
      <c r="G247" s="100"/>
      <c r="H247" s="56">
        <v>6</v>
      </c>
      <c r="I247" s="49" t="s">
        <v>20</v>
      </c>
      <c r="J247" s="50" t="s">
        <v>15</v>
      </c>
      <c r="K247" s="58"/>
    </row>
    <row r="248" spans="1:11" s="6" customFormat="1" ht="28.5" customHeight="1" outlineLevel="1" x14ac:dyDescent="0.3">
      <c r="A248" s="27" t="s">
        <v>130</v>
      </c>
      <c r="B248" s="78" t="s">
        <v>65</v>
      </c>
      <c r="C248" s="27">
        <v>50</v>
      </c>
      <c r="D248" s="52">
        <v>10</v>
      </c>
      <c r="E248" s="83">
        <v>100</v>
      </c>
      <c r="F248" s="38">
        <f t="shared" si="24"/>
        <v>160</v>
      </c>
      <c r="G248" s="100"/>
      <c r="H248" s="56">
        <v>6</v>
      </c>
      <c r="I248" s="49" t="s">
        <v>20</v>
      </c>
      <c r="J248" s="50" t="s">
        <v>15</v>
      </c>
      <c r="K248" s="58"/>
    </row>
    <row r="249" spans="1:11" s="6" customFormat="1" ht="28.5" customHeight="1" outlineLevel="1" x14ac:dyDescent="0.3">
      <c r="A249" s="27" t="s">
        <v>71</v>
      </c>
      <c r="B249" s="78" t="s">
        <v>66</v>
      </c>
      <c r="C249" s="27">
        <v>50</v>
      </c>
      <c r="D249" s="52">
        <v>10</v>
      </c>
      <c r="E249" s="83">
        <v>60</v>
      </c>
      <c r="F249" s="38">
        <f t="shared" si="24"/>
        <v>120</v>
      </c>
      <c r="G249" s="100"/>
      <c r="H249" s="56">
        <v>7</v>
      </c>
      <c r="I249" s="49" t="s">
        <v>20</v>
      </c>
      <c r="J249" s="50" t="s">
        <v>15</v>
      </c>
      <c r="K249" s="57"/>
    </row>
    <row r="250" spans="1:11" s="6" customFormat="1" ht="28.5" customHeight="1" outlineLevel="1" thickBot="1" x14ac:dyDescent="0.35">
      <c r="A250" s="90" t="s">
        <v>72</v>
      </c>
      <c r="B250" s="188" t="s">
        <v>67</v>
      </c>
      <c r="C250" s="27">
        <v>30</v>
      </c>
      <c r="D250" s="52">
        <v>15</v>
      </c>
      <c r="E250" s="186">
        <v>45</v>
      </c>
      <c r="F250" s="40">
        <f t="shared" ref="F250" si="25">SUM(C250:E250)</f>
        <v>90</v>
      </c>
      <c r="G250" s="100"/>
      <c r="H250" s="59">
        <v>5</v>
      </c>
      <c r="I250" s="160" t="s">
        <v>20</v>
      </c>
      <c r="J250" s="161" t="s">
        <v>15</v>
      </c>
      <c r="K250" s="60"/>
    </row>
    <row r="251" spans="1:11" s="6" customFormat="1" ht="14.5" outlineLevel="1" thickBot="1" x14ac:dyDescent="0.35">
      <c r="A251" s="222" t="s">
        <v>21</v>
      </c>
      <c r="B251" s="223"/>
      <c r="C251" s="75">
        <f>SUMIFS(C220:C250,$G220:$G250,"1")</f>
        <v>487</v>
      </c>
      <c r="D251" s="76">
        <f>SUMIFS(D220:D250,$G220:$G250,"1")</f>
        <v>160</v>
      </c>
      <c r="E251" s="74">
        <f>SUMIFS(E220:E250,$G220:$G250,"1")</f>
        <v>823</v>
      </c>
      <c r="F251" s="33"/>
      <c r="G251" s="102"/>
      <c r="H251" s="45"/>
      <c r="I251" s="45"/>
    </row>
    <row r="252" spans="1:11" s="6" customFormat="1" ht="14.5" outlineLevel="1" thickBot="1" x14ac:dyDescent="0.35">
      <c r="A252" s="30" t="s">
        <v>22</v>
      </c>
      <c r="B252" s="31"/>
      <c r="C252" s="202">
        <f>SUM(C251:D251)</f>
        <v>647</v>
      </c>
      <c r="D252" s="203"/>
      <c r="E252" s="32">
        <f>E251</f>
        <v>823</v>
      </c>
      <c r="G252" s="96"/>
    </row>
    <row r="253" spans="1:11" s="6" customFormat="1" ht="14.5" outlineLevel="1" thickBot="1" x14ac:dyDescent="0.35">
      <c r="A253" s="204" t="s">
        <v>57</v>
      </c>
      <c r="B253" s="205"/>
      <c r="C253" s="206">
        <f>C252+E252</f>
        <v>1470</v>
      </c>
      <c r="D253" s="206"/>
      <c r="E253" s="207"/>
      <c r="G253" s="96"/>
      <c r="H253" s="1"/>
    </row>
    <row r="254" spans="1:11" s="6" customFormat="1" outlineLevel="1" x14ac:dyDescent="0.3">
      <c r="A254" s="208"/>
      <c r="B254" s="209"/>
      <c r="C254" s="4"/>
      <c r="D254" s="4"/>
      <c r="E254" s="4"/>
      <c r="G254" s="96"/>
      <c r="H254" s="1"/>
    </row>
    <row r="255" spans="1:11" s="6" customFormat="1" x14ac:dyDescent="0.3">
      <c r="A255" s="3"/>
      <c r="B255" s="3"/>
      <c r="C255" s="4"/>
      <c r="D255" s="4"/>
      <c r="E255" s="4"/>
      <c r="G255" s="96"/>
    </row>
    <row r="256" spans="1:11" s="6" customFormat="1" ht="14.5" thickBot="1" x14ac:dyDescent="0.35">
      <c r="A256" s="3"/>
      <c r="B256" s="3"/>
      <c r="C256" s="4"/>
      <c r="D256" s="4"/>
      <c r="E256" s="4"/>
      <c r="G256" s="96"/>
    </row>
    <row r="257" spans="1:12" s="6" customFormat="1" ht="14.5" thickBot="1" x14ac:dyDescent="0.35">
      <c r="A257" s="210" t="s">
        <v>139</v>
      </c>
      <c r="B257" s="210"/>
      <c r="C257" s="211"/>
      <c r="D257" s="212" t="str">
        <f>"MINIMUM TQT FOR THIS PATHWAY = "&amp;C293</f>
        <v>MINIMUM TQT FOR THIS PATHWAY = 1540</v>
      </c>
      <c r="E257" s="213"/>
      <c r="F257" s="214"/>
      <c r="G257" s="100"/>
      <c r="H257" s="212" t="s">
        <v>44</v>
      </c>
      <c r="I257" s="213"/>
      <c r="J257" s="213"/>
      <c r="K257" s="214"/>
      <c r="L257" s="2"/>
    </row>
    <row r="258" spans="1:12" s="6" customFormat="1" ht="19" customHeight="1" outlineLevel="1" thickBot="1" x14ac:dyDescent="0.35">
      <c r="A258" s="215" t="s">
        <v>3</v>
      </c>
      <c r="B258" s="215" t="s">
        <v>4</v>
      </c>
      <c r="C258" s="217" t="s">
        <v>5</v>
      </c>
      <c r="D258" s="207"/>
      <c r="E258" s="218" t="s">
        <v>6</v>
      </c>
      <c r="F258" s="218" t="s">
        <v>7</v>
      </c>
      <c r="G258" s="100"/>
      <c r="H258" s="218" t="s">
        <v>8</v>
      </c>
      <c r="I258" s="218" t="s">
        <v>9</v>
      </c>
      <c r="J258" s="218" t="s">
        <v>10</v>
      </c>
      <c r="K258" s="220" t="s">
        <v>11</v>
      </c>
    </row>
    <row r="259" spans="1:12" s="6" customFormat="1" ht="37.5" customHeight="1" outlineLevel="1" thickBot="1" x14ac:dyDescent="0.35">
      <c r="A259" s="216"/>
      <c r="B259" s="216"/>
      <c r="C259" s="198" t="s">
        <v>12</v>
      </c>
      <c r="D259" s="197" t="s">
        <v>13</v>
      </c>
      <c r="E259" s="219"/>
      <c r="F259" s="219"/>
      <c r="G259" s="100"/>
      <c r="H259" s="219"/>
      <c r="I259" s="219"/>
      <c r="J259" s="219"/>
      <c r="K259" s="221"/>
    </row>
    <row r="260" spans="1:12" s="6" customFormat="1" ht="28.5" customHeight="1" outlineLevel="1" x14ac:dyDescent="0.3">
      <c r="A260" s="92" t="s">
        <v>26</v>
      </c>
      <c r="B260" s="154" t="s">
        <v>17</v>
      </c>
      <c r="C260" s="189">
        <v>27</v>
      </c>
      <c r="D260" s="183">
        <v>10</v>
      </c>
      <c r="E260" s="129">
        <v>43</v>
      </c>
      <c r="F260" s="34">
        <v>80</v>
      </c>
      <c r="G260" s="100">
        <v>1</v>
      </c>
      <c r="H260" s="54">
        <v>3</v>
      </c>
      <c r="I260" s="47" t="s">
        <v>14</v>
      </c>
      <c r="J260" s="48" t="s">
        <v>15</v>
      </c>
      <c r="K260" s="55" t="s">
        <v>16</v>
      </c>
    </row>
    <row r="261" spans="1:12" s="6" customFormat="1" ht="28.5" customHeight="1" outlineLevel="1" x14ac:dyDescent="0.3">
      <c r="A261" s="155" t="s">
        <v>114</v>
      </c>
      <c r="B261" s="156" t="s">
        <v>32</v>
      </c>
      <c r="C261" s="181">
        <v>40</v>
      </c>
      <c r="D261" s="184">
        <v>10</v>
      </c>
      <c r="E261" s="61">
        <v>40</v>
      </c>
      <c r="F261" s="35">
        <f t="shared" ref="F261:F269" si="26">SUM(C261:E261)</f>
        <v>90</v>
      </c>
      <c r="G261" s="100">
        <v>1</v>
      </c>
      <c r="H261" s="56">
        <v>4</v>
      </c>
      <c r="I261" s="49" t="s">
        <v>14</v>
      </c>
      <c r="J261" s="50" t="s">
        <v>15</v>
      </c>
      <c r="K261" s="57"/>
    </row>
    <row r="262" spans="1:12" s="6" customFormat="1" ht="28.5" customHeight="1" outlineLevel="1" x14ac:dyDescent="0.3">
      <c r="A262" s="155" t="s">
        <v>115</v>
      </c>
      <c r="B262" s="156" t="s">
        <v>33</v>
      </c>
      <c r="C262" s="181">
        <v>40</v>
      </c>
      <c r="D262" s="184">
        <v>10</v>
      </c>
      <c r="E262" s="61">
        <v>60</v>
      </c>
      <c r="F262" s="35">
        <f t="shared" si="26"/>
        <v>110</v>
      </c>
      <c r="G262" s="100">
        <v>1</v>
      </c>
      <c r="H262" s="56">
        <v>5</v>
      </c>
      <c r="I262" s="49" t="s">
        <v>14</v>
      </c>
      <c r="J262" s="50" t="s">
        <v>15</v>
      </c>
      <c r="K262" s="57"/>
    </row>
    <row r="263" spans="1:12" s="6" customFormat="1" ht="28.5" customHeight="1" outlineLevel="1" x14ac:dyDescent="0.3">
      <c r="A263" s="155" t="s">
        <v>116</v>
      </c>
      <c r="B263" s="156" t="s">
        <v>34</v>
      </c>
      <c r="C263" s="181">
        <v>50</v>
      </c>
      <c r="D263" s="184">
        <v>10</v>
      </c>
      <c r="E263" s="61">
        <v>70</v>
      </c>
      <c r="F263" s="35">
        <f t="shared" si="26"/>
        <v>130</v>
      </c>
      <c r="G263" s="100">
        <v>1</v>
      </c>
      <c r="H263" s="56">
        <v>4</v>
      </c>
      <c r="I263" s="49" t="s">
        <v>14</v>
      </c>
      <c r="J263" s="50" t="s">
        <v>15</v>
      </c>
      <c r="K263" s="57"/>
    </row>
    <row r="264" spans="1:12" s="6" customFormat="1" ht="28.5" customHeight="1" outlineLevel="1" x14ac:dyDescent="0.3">
      <c r="A264" s="155" t="s">
        <v>27</v>
      </c>
      <c r="B264" s="156" t="s">
        <v>117</v>
      </c>
      <c r="C264" s="181">
        <v>40</v>
      </c>
      <c r="D264" s="184">
        <v>10</v>
      </c>
      <c r="E264" s="61">
        <v>70</v>
      </c>
      <c r="F264" s="35">
        <f t="shared" si="26"/>
        <v>120</v>
      </c>
      <c r="G264" s="100">
        <v>1</v>
      </c>
      <c r="H264" s="56">
        <v>4</v>
      </c>
      <c r="I264" s="49" t="s">
        <v>14</v>
      </c>
      <c r="J264" s="50" t="s">
        <v>15</v>
      </c>
      <c r="K264" s="57"/>
    </row>
    <row r="265" spans="1:12" s="6" customFormat="1" ht="28.5" customHeight="1" outlineLevel="1" x14ac:dyDescent="0.3">
      <c r="A265" s="155" t="s">
        <v>118</v>
      </c>
      <c r="B265" s="156" t="s">
        <v>36</v>
      </c>
      <c r="C265" s="181">
        <v>30</v>
      </c>
      <c r="D265" s="184">
        <v>10</v>
      </c>
      <c r="E265" s="61">
        <v>50</v>
      </c>
      <c r="F265" s="35">
        <f t="shared" si="26"/>
        <v>90</v>
      </c>
      <c r="G265" s="100">
        <v>1</v>
      </c>
      <c r="H265" s="56">
        <v>5</v>
      </c>
      <c r="I265" s="49" t="s">
        <v>14</v>
      </c>
      <c r="J265" s="50" t="s">
        <v>15</v>
      </c>
      <c r="K265" s="57"/>
    </row>
    <row r="266" spans="1:12" s="6" customFormat="1" ht="28.5" customHeight="1" outlineLevel="1" x14ac:dyDescent="0.3">
      <c r="A266" s="155" t="s">
        <v>28</v>
      </c>
      <c r="B266" s="156" t="s">
        <v>37</v>
      </c>
      <c r="C266" s="181">
        <v>40</v>
      </c>
      <c r="D266" s="184">
        <v>10</v>
      </c>
      <c r="E266" s="61">
        <v>50</v>
      </c>
      <c r="F266" s="35">
        <f t="shared" si="26"/>
        <v>100</v>
      </c>
      <c r="G266" s="100">
        <v>1</v>
      </c>
      <c r="H266" s="56">
        <v>4</v>
      </c>
      <c r="I266" s="49" t="s">
        <v>14</v>
      </c>
      <c r="J266" s="50" t="s">
        <v>15</v>
      </c>
      <c r="K266" s="57"/>
    </row>
    <row r="267" spans="1:12" s="6" customFormat="1" ht="28.5" customHeight="1" outlineLevel="1" x14ac:dyDescent="0.3">
      <c r="A267" s="155" t="s">
        <v>29</v>
      </c>
      <c r="B267" s="156" t="s">
        <v>120</v>
      </c>
      <c r="C267" s="181">
        <v>20</v>
      </c>
      <c r="D267" s="184">
        <v>10</v>
      </c>
      <c r="E267" s="61">
        <v>40</v>
      </c>
      <c r="F267" s="35">
        <f t="shared" si="26"/>
        <v>70</v>
      </c>
      <c r="G267" s="100">
        <v>1</v>
      </c>
      <c r="H267" s="56">
        <v>5</v>
      </c>
      <c r="I267" s="49" t="s">
        <v>14</v>
      </c>
      <c r="J267" s="50" t="s">
        <v>15</v>
      </c>
      <c r="K267" s="57"/>
    </row>
    <row r="268" spans="1:12" s="6" customFormat="1" ht="28.5" customHeight="1" outlineLevel="1" x14ac:dyDescent="0.3">
      <c r="A268" s="155" t="s">
        <v>122</v>
      </c>
      <c r="B268" s="156" t="s">
        <v>38</v>
      </c>
      <c r="C268" s="181">
        <v>30</v>
      </c>
      <c r="D268" s="184">
        <v>10</v>
      </c>
      <c r="E268" s="61">
        <v>60</v>
      </c>
      <c r="F268" s="35">
        <f t="shared" si="26"/>
        <v>100</v>
      </c>
      <c r="G268" s="100">
        <v>1</v>
      </c>
      <c r="H268" s="56">
        <v>5</v>
      </c>
      <c r="I268" s="49" t="s">
        <v>14</v>
      </c>
      <c r="J268" s="50" t="s">
        <v>15</v>
      </c>
      <c r="K268" s="57"/>
    </row>
    <row r="269" spans="1:12" s="6" customFormat="1" ht="28.5" customHeight="1" outlineLevel="1" x14ac:dyDescent="0.3">
      <c r="A269" s="155" t="s">
        <v>30</v>
      </c>
      <c r="B269" s="156" t="s">
        <v>39</v>
      </c>
      <c r="C269" s="181">
        <v>30</v>
      </c>
      <c r="D269" s="184">
        <v>10</v>
      </c>
      <c r="E269" s="61">
        <v>50</v>
      </c>
      <c r="F269" s="35">
        <f t="shared" si="26"/>
        <v>90</v>
      </c>
      <c r="G269" s="100">
        <v>1</v>
      </c>
      <c r="H269" s="56">
        <v>4</v>
      </c>
      <c r="I269" s="49" t="s">
        <v>14</v>
      </c>
      <c r="J269" s="50" t="s">
        <v>15</v>
      </c>
      <c r="K269" s="57"/>
    </row>
    <row r="270" spans="1:12" s="6" customFormat="1" ht="28.5" customHeight="1" outlineLevel="1" x14ac:dyDescent="0.3">
      <c r="A270" s="65" t="s">
        <v>52</v>
      </c>
      <c r="B270" s="109" t="s">
        <v>50</v>
      </c>
      <c r="C270" s="191">
        <v>60</v>
      </c>
      <c r="D270" s="177">
        <v>10</v>
      </c>
      <c r="E270" s="112">
        <v>80</v>
      </c>
      <c r="F270" s="39">
        <f>SUM(C270:E270)</f>
        <v>150</v>
      </c>
      <c r="G270" s="100">
        <v>1</v>
      </c>
      <c r="H270" s="70">
        <v>5</v>
      </c>
      <c r="I270" s="62" t="s">
        <v>14</v>
      </c>
      <c r="J270" s="20" t="s">
        <v>15</v>
      </c>
      <c r="K270" s="57"/>
    </row>
    <row r="271" spans="1:12" s="6" customFormat="1" ht="28.5" customHeight="1" outlineLevel="1" x14ac:dyDescent="0.3">
      <c r="A271" s="65" t="s">
        <v>53</v>
      </c>
      <c r="B271" s="109" t="s">
        <v>51</v>
      </c>
      <c r="C271" s="191">
        <v>60</v>
      </c>
      <c r="D271" s="177">
        <v>10</v>
      </c>
      <c r="E271" s="112">
        <v>80</v>
      </c>
      <c r="F271" s="39">
        <f>SUM(C271:E271)</f>
        <v>150</v>
      </c>
      <c r="G271" s="100">
        <v>1</v>
      </c>
      <c r="H271" s="70">
        <v>5</v>
      </c>
      <c r="I271" s="62" t="s">
        <v>14</v>
      </c>
      <c r="J271" s="20" t="s">
        <v>15</v>
      </c>
      <c r="K271" s="57"/>
    </row>
    <row r="272" spans="1:12" s="6" customFormat="1" ht="28.5" customHeight="1" outlineLevel="1" thickBot="1" x14ac:dyDescent="0.35">
      <c r="A272" s="29" t="s">
        <v>121</v>
      </c>
      <c r="B272" s="157" t="s">
        <v>41</v>
      </c>
      <c r="C272" s="187">
        <v>40</v>
      </c>
      <c r="D272" s="185">
        <v>10</v>
      </c>
      <c r="E272" s="159">
        <v>50</v>
      </c>
      <c r="F272" s="36">
        <f>SUM(C272:E272)</f>
        <v>100</v>
      </c>
      <c r="G272" s="100">
        <v>1</v>
      </c>
      <c r="H272" s="59">
        <v>4</v>
      </c>
      <c r="I272" s="160" t="s">
        <v>14</v>
      </c>
      <c r="J272" s="161" t="s">
        <v>15</v>
      </c>
      <c r="K272" s="60"/>
    </row>
    <row r="273" spans="1:11" s="6" customFormat="1" ht="14.5" outlineLevel="1" thickBot="1" x14ac:dyDescent="0.35">
      <c r="A273" s="192" t="s">
        <v>90</v>
      </c>
      <c r="B273" s="174"/>
      <c r="C273" s="174"/>
      <c r="D273" s="174"/>
      <c r="E273" s="174"/>
      <c r="F273" s="174"/>
      <c r="G273" s="101"/>
      <c r="H273" s="174"/>
      <c r="I273" s="174"/>
      <c r="J273" s="174"/>
      <c r="K273" s="175"/>
    </row>
    <row r="274" spans="1:11" s="6" customFormat="1" ht="28.5" customHeight="1" outlineLevel="1" x14ac:dyDescent="0.3">
      <c r="A274" s="25" t="s">
        <v>119</v>
      </c>
      <c r="B274" s="77" t="s">
        <v>40</v>
      </c>
      <c r="C274" s="46">
        <v>30</v>
      </c>
      <c r="D274" s="51">
        <v>10</v>
      </c>
      <c r="E274" s="121">
        <v>50</v>
      </c>
      <c r="F274" s="129">
        <f>SUM(C274:E274)</f>
        <v>90</v>
      </c>
      <c r="G274" s="100"/>
      <c r="H274" s="54">
        <v>5</v>
      </c>
      <c r="I274" s="47" t="s">
        <v>18</v>
      </c>
      <c r="J274" s="48" t="s">
        <v>15</v>
      </c>
      <c r="K274" s="55"/>
    </row>
    <row r="275" spans="1:11" s="6" customFormat="1" ht="28.5" customHeight="1" outlineLevel="1" x14ac:dyDescent="0.3">
      <c r="A275" s="27" t="s">
        <v>123</v>
      </c>
      <c r="B275" s="126" t="s">
        <v>42</v>
      </c>
      <c r="C275" s="25">
        <v>20</v>
      </c>
      <c r="D275" s="105">
        <v>10</v>
      </c>
      <c r="E275" s="124">
        <v>50</v>
      </c>
      <c r="F275" s="42">
        <f>SUM(C275:E275)</f>
        <v>80</v>
      </c>
      <c r="G275" s="100">
        <v>1</v>
      </c>
      <c r="H275" s="71">
        <v>4</v>
      </c>
      <c r="I275" s="21" t="s">
        <v>18</v>
      </c>
      <c r="J275" s="22" t="s">
        <v>15</v>
      </c>
      <c r="K275" s="26"/>
    </row>
    <row r="276" spans="1:11" s="6" customFormat="1" ht="28.5" customHeight="1" outlineLevel="1" x14ac:dyDescent="0.3">
      <c r="A276" s="28" t="s">
        <v>124</v>
      </c>
      <c r="B276" s="109" t="s">
        <v>46</v>
      </c>
      <c r="C276" s="65">
        <v>40</v>
      </c>
      <c r="D276" s="66">
        <v>10</v>
      </c>
      <c r="E276" s="112">
        <v>40</v>
      </c>
      <c r="F276" s="38">
        <f t="shared" ref="F276:F281" si="27">SUM(C276:E276)</f>
        <v>90</v>
      </c>
      <c r="G276" s="100"/>
      <c r="H276" s="70">
        <v>6</v>
      </c>
      <c r="I276" s="62" t="s">
        <v>18</v>
      </c>
      <c r="J276" s="20" t="s">
        <v>15</v>
      </c>
      <c r="K276" s="57"/>
    </row>
    <row r="277" spans="1:11" s="6" customFormat="1" ht="28.5" customHeight="1" outlineLevel="1" x14ac:dyDescent="0.3">
      <c r="A277" s="28" t="s">
        <v>125</v>
      </c>
      <c r="B277" s="80" t="s">
        <v>126</v>
      </c>
      <c r="C277" s="65">
        <v>40</v>
      </c>
      <c r="D277" s="66">
        <v>20</v>
      </c>
      <c r="E277" s="112">
        <v>50</v>
      </c>
      <c r="F277" s="38">
        <f t="shared" si="27"/>
        <v>110</v>
      </c>
      <c r="G277" s="100"/>
      <c r="H277" s="70">
        <v>5</v>
      </c>
      <c r="I277" s="62" t="s">
        <v>18</v>
      </c>
      <c r="J277" s="20" t="s">
        <v>15</v>
      </c>
      <c r="K277" s="57"/>
    </row>
    <row r="278" spans="1:11" s="6" customFormat="1" ht="28.5" customHeight="1" outlineLevel="1" x14ac:dyDescent="0.3">
      <c r="A278" s="28" t="s">
        <v>54</v>
      </c>
      <c r="B278" s="80" t="s">
        <v>127</v>
      </c>
      <c r="C278" s="65">
        <v>20</v>
      </c>
      <c r="D278" s="66">
        <v>10</v>
      </c>
      <c r="E278" s="112">
        <v>50</v>
      </c>
      <c r="F278" s="39">
        <f t="shared" si="27"/>
        <v>80</v>
      </c>
      <c r="G278" s="100">
        <v>1</v>
      </c>
      <c r="H278" s="70">
        <v>5</v>
      </c>
      <c r="I278" s="62" t="s">
        <v>18</v>
      </c>
      <c r="J278" s="20" t="s">
        <v>15</v>
      </c>
      <c r="K278" s="57"/>
    </row>
    <row r="279" spans="1:11" s="6" customFormat="1" ht="28.5" customHeight="1" outlineLevel="1" x14ac:dyDescent="0.3">
      <c r="A279" s="27" t="s">
        <v>129</v>
      </c>
      <c r="B279" s="78" t="s">
        <v>128</v>
      </c>
      <c r="C279" s="27">
        <v>30</v>
      </c>
      <c r="D279" s="52">
        <v>10</v>
      </c>
      <c r="E279" s="83">
        <v>50</v>
      </c>
      <c r="F279" s="38">
        <f>SUM(C279:E279)</f>
        <v>90</v>
      </c>
      <c r="G279" s="100"/>
      <c r="H279" s="56">
        <v>6</v>
      </c>
      <c r="I279" s="21" t="s">
        <v>18</v>
      </c>
      <c r="J279" s="22" t="s">
        <v>15</v>
      </c>
      <c r="K279" s="57"/>
    </row>
    <row r="280" spans="1:11" s="6" customFormat="1" ht="28.5" customHeight="1" outlineLevel="1" x14ac:dyDescent="0.3">
      <c r="A280" s="90" t="s">
        <v>70</v>
      </c>
      <c r="B280" s="110" t="s">
        <v>141</v>
      </c>
      <c r="C280" s="90">
        <v>40</v>
      </c>
      <c r="D280" s="91">
        <v>10</v>
      </c>
      <c r="E280" s="85">
        <v>40</v>
      </c>
      <c r="F280" s="72">
        <f>SUM(C280:E280)</f>
        <v>90</v>
      </c>
      <c r="G280" s="100"/>
      <c r="H280" s="120">
        <v>6</v>
      </c>
      <c r="I280" s="49" t="s">
        <v>18</v>
      </c>
      <c r="J280" s="50" t="s">
        <v>15</v>
      </c>
      <c r="K280" s="125"/>
    </row>
    <row r="281" spans="1:11" s="6" customFormat="1" ht="28.5" customHeight="1" outlineLevel="1" x14ac:dyDescent="0.3">
      <c r="A281" s="65" t="s">
        <v>55</v>
      </c>
      <c r="B281" s="109" t="s">
        <v>49</v>
      </c>
      <c r="C281" s="65">
        <v>50</v>
      </c>
      <c r="D281" s="66">
        <v>10</v>
      </c>
      <c r="E281" s="112">
        <v>100</v>
      </c>
      <c r="F281" s="38">
        <f t="shared" si="27"/>
        <v>160</v>
      </c>
      <c r="G281" s="100"/>
      <c r="H281" s="70">
        <v>5</v>
      </c>
      <c r="I281" s="62" t="s">
        <v>18</v>
      </c>
      <c r="J281" s="20" t="s">
        <v>15</v>
      </c>
      <c r="K281" s="57"/>
    </row>
    <row r="282" spans="1:11" s="6" customFormat="1" ht="28.5" customHeight="1" outlineLevel="1" thickBot="1" x14ac:dyDescent="0.35">
      <c r="A282" s="88" t="s">
        <v>56</v>
      </c>
      <c r="B282" s="80" t="s">
        <v>131</v>
      </c>
      <c r="C282" s="88">
        <v>20</v>
      </c>
      <c r="D282" s="89">
        <v>10</v>
      </c>
      <c r="E282" s="114">
        <v>60</v>
      </c>
      <c r="F282" s="40">
        <f>SUM(C282:E282)</f>
        <v>90</v>
      </c>
      <c r="G282" s="100"/>
      <c r="H282" s="115">
        <v>6</v>
      </c>
      <c r="I282" s="116" t="s">
        <v>18</v>
      </c>
      <c r="J282" s="117" t="s">
        <v>15</v>
      </c>
      <c r="K282" s="60" t="s">
        <v>132</v>
      </c>
    </row>
    <row r="283" spans="1:11" s="6" customFormat="1" ht="14.5" outlineLevel="1" thickBot="1" x14ac:dyDescent="0.35">
      <c r="A283" s="164" t="s">
        <v>19</v>
      </c>
      <c r="B283" s="194"/>
      <c r="C283" s="165"/>
      <c r="D283" s="165"/>
      <c r="E283" s="165"/>
      <c r="F283" s="165"/>
      <c r="G283" s="101"/>
      <c r="H283" s="165"/>
      <c r="I283" s="165"/>
      <c r="J283" s="165"/>
      <c r="K283" s="166"/>
    </row>
    <row r="284" spans="1:11" s="6" customFormat="1" ht="28.5" customHeight="1" outlineLevel="1" x14ac:dyDescent="0.3">
      <c r="A284" s="46" t="s">
        <v>74</v>
      </c>
      <c r="B284" s="169" t="s">
        <v>61</v>
      </c>
      <c r="C284" s="193">
        <v>30</v>
      </c>
      <c r="D284" s="51">
        <v>10</v>
      </c>
      <c r="E284" s="121">
        <v>80</v>
      </c>
      <c r="F284" s="37">
        <f>SUM(C284:E284)</f>
        <v>120</v>
      </c>
      <c r="G284" s="100"/>
      <c r="H284" s="54">
        <v>5</v>
      </c>
      <c r="I284" s="47" t="s">
        <v>20</v>
      </c>
      <c r="J284" s="48" t="s">
        <v>15</v>
      </c>
      <c r="K284" s="170"/>
    </row>
    <row r="285" spans="1:11" s="6" customFormat="1" ht="28.5" customHeight="1" outlineLevel="1" x14ac:dyDescent="0.3">
      <c r="A285" s="27" t="s">
        <v>69</v>
      </c>
      <c r="B285" s="110" t="s">
        <v>62</v>
      </c>
      <c r="C285" s="182">
        <v>30</v>
      </c>
      <c r="D285" s="52">
        <v>10</v>
      </c>
      <c r="E285" s="113">
        <v>80</v>
      </c>
      <c r="F285" s="38">
        <f>SUM(C285:E285)</f>
        <v>120</v>
      </c>
      <c r="G285" s="100"/>
      <c r="H285" s="56">
        <v>4</v>
      </c>
      <c r="I285" s="49" t="s">
        <v>20</v>
      </c>
      <c r="J285" s="50" t="s">
        <v>15</v>
      </c>
      <c r="K285" s="58"/>
    </row>
    <row r="286" spans="1:11" s="6" customFormat="1" ht="28.5" customHeight="1" outlineLevel="1" x14ac:dyDescent="0.3">
      <c r="A286" s="27" t="s">
        <v>130</v>
      </c>
      <c r="B286" s="110" t="s">
        <v>65</v>
      </c>
      <c r="C286" s="182">
        <v>50</v>
      </c>
      <c r="D286" s="52">
        <v>10</v>
      </c>
      <c r="E286" s="113">
        <v>100</v>
      </c>
      <c r="F286" s="38">
        <f>SUM(C286:E286)</f>
        <v>160</v>
      </c>
      <c r="G286" s="100"/>
      <c r="H286" s="56">
        <v>6</v>
      </c>
      <c r="I286" s="49" t="s">
        <v>20</v>
      </c>
      <c r="J286" s="50" t="s">
        <v>15</v>
      </c>
      <c r="K286" s="58"/>
    </row>
    <row r="287" spans="1:11" s="6" customFormat="1" ht="28.5" customHeight="1" outlineLevel="1" x14ac:dyDescent="0.3">
      <c r="A287" s="27" t="s">
        <v>71</v>
      </c>
      <c r="B287" s="110" t="s">
        <v>66</v>
      </c>
      <c r="C287" s="182">
        <v>50</v>
      </c>
      <c r="D287" s="52">
        <v>10</v>
      </c>
      <c r="E287" s="113">
        <v>60</v>
      </c>
      <c r="F287" s="38">
        <f>SUM(C287:E287)</f>
        <v>120</v>
      </c>
      <c r="G287" s="100"/>
      <c r="H287" s="56">
        <v>7</v>
      </c>
      <c r="I287" s="49" t="s">
        <v>20</v>
      </c>
      <c r="J287" s="50" t="s">
        <v>15</v>
      </c>
      <c r="K287" s="57"/>
    </row>
    <row r="288" spans="1:11" s="6" customFormat="1" ht="28.5" customHeight="1" outlineLevel="1" x14ac:dyDescent="0.3">
      <c r="A288" s="27" t="s">
        <v>72</v>
      </c>
      <c r="B288" s="110" t="s">
        <v>67</v>
      </c>
      <c r="C288" s="182">
        <v>30</v>
      </c>
      <c r="D288" s="52">
        <v>15</v>
      </c>
      <c r="E288" s="113">
        <v>45</v>
      </c>
      <c r="F288" s="38">
        <f t="shared" ref="F288" si="28">SUM(C288:E288)</f>
        <v>90</v>
      </c>
      <c r="G288" s="100"/>
      <c r="H288" s="56">
        <v>5</v>
      </c>
      <c r="I288" s="49" t="s">
        <v>20</v>
      </c>
      <c r="J288" s="50" t="s">
        <v>15</v>
      </c>
      <c r="K288" s="57"/>
    </row>
    <row r="289" spans="1:11" s="6" customFormat="1" ht="28.5" customHeight="1" outlineLevel="1" x14ac:dyDescent="0.3">
      <c r="A289" s="27" t="s">
        <v>73</v>
      </c>
      <c r="B289" s="110" t="s">
        <v>68</v>
      </c>
      <c r="C289" s="182">
        <v>50</v>
      </c>
      <c r="D289" s="52">
        <v>20</v>
      </c>
      <c r="E289" s="113">
        <v>80</v>
      </c>
      <c r="F289" s="38">
        <f t="shared" ref="F289" si="29">SUM(C289:E289)</f>
        <v>150</v>
      </c>
      <c r="G289" s="100"/>
      <c r="H289" s="56">
        <v>6</v>
      </c>
      <c r="I289" s="49" t="s">
        <v>20</v>
      </c>
      <c r="J289" s="50" t="s">
        <v>15</v>
      </c>
      <c r="K289" s="58"/>
    </row>
    <row r="290" spans="1:11" s="6" customFormat="1" ht="28.5" customHeight="1" outlineLevel="1" thickBot="1" x14ac:dyDescent="0.35">
      <c r="A290" s="29" t="s">
        <v>31</v>
      </c>
      <c r="B290" s="157" t="s">
        <v>43</v>
      </c>
      <c r="C290" s="187">
        <v>20</v>
      </c>
      <c r="D290" s="53">
        <v>10</v>
      </c>
      <c r="E290" s="159">
        <v>60</v>
      </c>
      <c r="F290" s="172">
        <f>SUM(C290:E290)</f>
        <v>90</v>
      </c>
      <c r="G290" s="100"/>
      <c r="H290" s="59">
        <v>4</v>
      </c>
      <c r="I290" s="160" t="s">
        <v>20</v>
      </c>
      <c r="J290" s="161" t="s">
        <v>15</v>
      </c>
      <c r="K290" s="60"/>
    </row>
    <row r="291" spans="1:11" s="6" customFormat="1" ht="14.5" outlineLevel="1" thickBot="1" x14ac:dyDescent="0.35">
      <c r="A291" s="200" t="s">
        <v>21</v>
      </c>
      <c r="B291" s="201"/>
      <c r="C291" s="167">
        <f>SUMIFS(C260:C290,$G260:$G290,"1")</f>
        <v>547</v>
      </c>
      <c r="D291" s="168">
        <f>SUMIFS(D260:D290,$G260:$G290,"1")</f>
        <v>150</v>
      </c>
      <c r="E291" s="74">
        <f>SUMIFS(E260:E290,$G260:$G290,"1")</f>
        <v>843</v>
      </c>
      <c r="F291" s="33"/>
      <c r="G291" s="102"/>
      <c r="H291" s="45"/>
      <c r="I291" s="45"/>
    </row>
    <row r="292" spans="1:11" s="6" customFormat="1" ht="14.5" outlineLevel="1" thickBot="1" x14ac:dyDescent="0.35">
      <c r="A292" s="30" t="s">
        <v>22</v>
      </c>
      <c r="B292" s="31"/>
      <c r="C292" s="202">
        <f>SUM(C291:D291)</f>
        <v>697</v>
      </c>
      <c r="D292" s="203"/>
      <c r="E292" s="32">
        <f>E291</f>
        <v>843</v>
      </c>
      <c r="G292" s="96"/>
    </row>
    <row r="293" spans="1:11" s="6" customFormat="1" ht="14.5" outlineLevel="1" thickBot="1" x14ac:dyDescent="0.35">
      <c r="A293" s="204" t="s">
        <v>57</v>
      </c>
      <c r="B293" s="205"/>
      <c r="C293" s="206">
        <f>C292+E292</f>
        <v>1540</v>
      </c>
      <c r="D293" s="206"/>
      <c r="E293" s="207"/>
      <c r="G293" s="96"/>
      <c r="H293" s="1"/>
    </row>
    <row r="294" spans="1:11" s="6" customFormat="1" outlineLevel="1" x14ac:dyDescent="0.3">
      <c r="A294" s="208"/>
      <c r="B294" s="209"/>
      <c r="C294" s="4"/>
      <c r="D294" s="4"/>
      <c r="E294" s="4"/>
      <c r="G294" s="96"/>
      <c r="H294" s="1"/>
    </row>
    <row r="295" spans="1:11" s="6" customFormat="1" x14ac:dyDescent="0.3">
      <c r="A295" s="3"/>
      <c r="B295" s="3"/>
      <c r="C295" s="4"/>
      <c r="D295" s="4"/>
      <c r="E295" s="4"/>
      <c r="G295" s="96"/>
    </row>
    <row r="296" spans="1:11" s="6" customFormat="1" x14ac:dyDescent="0.3">
      <c r="A296" s="3"/>
      <c r="B296" s="3"/>
      <c r="C296" s="4"/>
      <c r="D296" s="4"/>
      <c r="E296" s="4"/>
      <c r="G296" s="96"/>
    </row>
    <row r="297" spans="1:11" s="6" customFormat="1" x14ac:dyDescent="0.3">
      <c r="A297" s="236" t="s">
        <v>88</v>
      </c>
      <c r="B297" s="236"/>
      <c r="C297" s="236"/>
      <c r="D297" s="236"/>
      <c r="E297" s="236"/>
      <c r="G297" s="96"/>
    </row>
    <row r="298" spans="1:11" s="6" customFormat="1" ht="14.5" thickBot="1" x14ac:dyDescent="0.35">
      <c r="A298" s="3"/>
      <c r="B298" s="3"/>
      <c r="C298" s="4"/>
      <c r="D298" s="4"/>
      <c r="E298" s="4"/>
      <c r="G298" s="96"/>
    </row>
    <row r="299" spans="1:11" s="6" customFormat="1" ht="14.5" thickBot="1" x14ac:dyDescent="0.35">
      <c r="A299" s="234" t="s">
        <v>93</v>
      </c>
      <c r="B299" s="235"/>
      <c r="C299" s="235"/>
      <c r="D299" s="127"/>
      <c r="E299" s="127"/>
      <c r="F299" s="128"/>
      <c r="G299" s="103"/>
    </row>
    <row r="300" spans="1:11" s="6" customFormat="1" x14ac:dyDescent="0.3">
      <c r="A300" s="141" t="s">
        <v>97</v>
      </c>
      <c r="B300" s="132"/>
      <c r="C300" s="130"/>
      <c r="D300" s="131"/>
      <c r="E300" s="132"/>
      <c r="F300" s="134"/>
      <c r="G300" s="103"/>
    </row>
    <row r="301" spans="1:11" s="6" customFormat="1" x14ac:dyDescent="0.3">
      <c r="A301" s="139" t="s">
        <v>98</v>
      </c>
      <c r="B301" s="132" t="s">
        <v>64</v>
      </c>
      <c r="C301" s="130"/>
      <c r="D301" s="131"/>
      <c r="E301" s="132"/>
      <c r="F301" s="134"/>
      <c r="G301" s="103"/>
    </row>
    <row r="302" spans="1:11" s="6" customFormat="1" x14ac:dyDescent="0.3">
      <c r="A302" s="141" t="s">
        <v>99</v>
      </c>
      <c r="B302" s="132"/>
      <c r="C302" s="130"/>
      <c r="D302" s="131"/>
      <c r="E302" s="132"/>
      <c r="F302" s="134"/>
      <c r="G302" s="103"/>
    </row>
    <row r="303" spans="1:11" s="6" customFormat="1" x14ac:dyDescent="0.3">
      <c r="A303" s="139" t="s">
        <v>94</v>
      </c>
      <c r="B303" s="132" t="s">
        <v>46</v>
      </c>
      <c r="C303" s="130"/>
      <c r="D303" s="131"/>
      <c r="E303" s="132"/>
      <c r="F303" s="134"/>
      <c r="G303" s="103"/>
    </row>
    <row r="304" spans="1:11" s="6" customFormat="1" x14ac:dyDescent="0.3">
      <c r="A304" s="139" t="s">
        <v>100</v>
      </c>
      <c r="B304" s="132" t="s">
        <v>47</v>
      </c>
      <c r="C304" s="130"/>
      <c r="D304" s="131"/>
      <c r="E304" s="132"/>
      <c r="F304" s="134"/>
      <c r="G304" s="103"/>
    </row>
    <row r="305" spans="1:7" s="6" customFormat="1" x14ac:dyDescent="0.3">
      <c r="A305" s="139" t="s">
        <v>101</v>
      </c>
      <c r="B305" s="132" t="s">
        <v>48</v>
      </c>
      <c r="C305" s="130"/>
      <c r="D305" s="131"/>
      <c r="E305" s="132"/>
      <c r="F305" s="134"/>
      <c r="G305" s="103"/>
    </row>
    <row r="306" spans="1:7" s="6" customFormat="1" x14ac:dyDescent="0.3">
      <c r="A306" s="139" t="s">
        <v>102</v>
      </c>
      <c r="B306" s="132" t="s">
        <v>61</v>
      </c>
      <c r="C306" s="130"/>
      <c r="D306" s="131"/>
      <c r="E306" s="132"/>
      <c r="F306" s="134"/>
      <c r="G306" s="103"/>
    </row>
    <row r="307" spans="1:7" s="6" customFormat="1" x14ac:dyDescent="0.3">
      <c r="A307" s="139" t="s">
        <v>98</v>
      </c>
      <c r="B307" s="132" t="s">
        <v>64</v>
      </c>
      <c r="C307" s="130"/>
      <c r="D307" s="131"/>
      <c r="E307" s="132"/>
      <c r="F307" s="134"/>
      <c r="G307" s="103"/>
    </row>
    <row r="308" spans="1:7" s="6" customFormat="1" x14ac:dyDescent="0.3">
      <c r="A308" s="139" t="s">
        <v>103</v>
      </c>
      <c r="B308" s="132" t="s">
        <v>65</v>
      </c>
      <c r="C308" s="130"/>
      <c r="D308" s="131"/>
      <c r="E308" s="132"/>
      <c r="F308" s="134"/>
      <c r="G308" s="103"/>
    </row>
    <row r="309" spans="1:7" s="6" customFormat="1" x14ac:dyDescent="0.3">
      <c r="A309" s="139" t="s">
        <v>104</v>
      </c>
      <c r="B309" s="132" t="s">
        <v>66</v>
      </c>
      <c r="C309" s="130"/>
      <c r="D309" s="131"/>
      <c r="E309" s="132"/>
      <c r="F309" s="134"/>
      <c r="G309" s="103"/>
    </row>
    <row r="310" spans="1:7" s="6" customFormat="1" x14ac:dyDescent="0.3">
      <c r="A310" s="141" t="s">
        <v>105</v>
      </c>
      <c r="B310" s="132"/>
      <c r="C310" s="133"/>
      <c r="D310" s="131"/>
      <c r="E310" s="131"/>
      <c r="F310" s="134"/>
      <c r="G310" s="103"/>
    </row>
    <row r="311" spans="1:7" s="6" customFormat="1" x14ac:dyDescent="0.3">
      <c r="A311" s="139" t="s">
        <v>96</v>
      </c>
      <c r="B311" s="132" t="s">
        <v>32</v>
      </c>
      <c r="C311" s="133"/>
      <c r="D311" s="131"/>
      <c r="E311" s="131"/>
      <c r="F311" s="134"/>
      <c r="G311" s="103"/>
    </row>
    <row r="312" spans="1:7" s="6" customFormat="1" x14ac:dyDescent="0.3">
      <c r="A312" s="139" t="s">
        <v>106</v>
      </c>
      <c r="B312" s="132" t="s">
        <v>34</v>
      </c>
      <c r="C312" s="133"/>
      <c r="D312" s="131"/>
      <c r="E312" s="131"/>
      <c r="F312" s="134"/>
      <c r="G312" s="103"/>
    </row>
    <row r="313" spans="1:7" s="6" customFormat="1" x14ac:dyDescent="0.3">
      <c r="A313" s="139" t="s">
        <v>107</v>
      </c>
      <c r="B313" s="132" t="s">
        <v>35</v>
      </c>
      <c r="C313" s="133"/>
      <c r="D313" s="131"/>
      <c r="E313" s="131"/>
      <c r="F313" s="134"/>
      <c r="G313" s="103"/>
    </row>
    <row r="314" spans="1:7" s="6" customFormat="1" x14ac:dyDescent="0.3">
      <c r="A314" s="139" t="s">
        <v>108</v>
      </c>
      <c r="B314" s="132" t="s">
        <v>37</v>
      </c>
      <c r="C314" s="133"/>
      <c r="D314" s="131"/>
      <c r="E314" s="131"/>
      <c r="F314" s="134"/>
      <c r="G314" s="103"/>
    </row>
    <row r="315" spans="1:7" s="6" customFormat="1" x14ac:dyDescent="0.3">
      <c r="A315" s="139" t="s">
        <v>109</v>
      </c>
      <c r="B315" s="132" t="s">
        <v>41</v>
      </c>
      <c r="C315" s="133"/>
      <c r="D315" s="131"/>
      <c r="E315" s="131"/>
      <c r="F315" s="134"/>
      <c r="G315" s="103"/>
    </row>
    <row r="316" spans="1:7" s="6" customFormat="1" x14ac:dyDescent="0.3">
      <c r="A316" s="139" t="s">
        <v>110</v>
      </c>
      <c r="B316" s="132" t="s">
        <v>42</v>
      </c>
      <c r="C316" s="133"/>
      <c r="D316" s="131"/>
      <c r="E316" s="131"/>
      <c r="F316" s="134"/>
      <c r="G316" s="103"/>
    </row>
    <row r="317" spans="1:7" s="6" customFormat="1" x14ac:dyDescent="0.3">
      <c r="A317" s="139" t="s">
        <v>94</v>
      </c>
      <c r="B317" s="132" t="s">
        <v>46</v>
      </c>
      <c r="C317" s="133"/>
      <c r="D317" s="131"/>
      <c r="E317" s="131"/>
      <c r="F317" s="134"/>
      <c r="G317" s="103"/>
    </row>
    <row r="318" spans="1:7" s="6" customFormat="1" x14ac:dyDescent="0.3">
      <c r="A318" s="144" t="s">
        <v>111</v>
      </c>
      <c r="B318" s="142"/>
      <c r="C318" s="145"/>
      <c r="D318" s="146"/>
      <c r="E318" s="146"/>
      <c r="F318" s="147"/>
      <c r="G318" s="103"/>
    </row>
    <row r="319" spans="1:7" s="6" customFormat="1" x14ac:dyDescent="0.3">
      <c r="A319" s="139" t="s">
        <v>112</v>
      </c>
      <c r="B319" s="152" t="s">
        <v>63</v>
      </c>
      <c r="C319" s="133"/>
      <c r="D319" s="131"/>
      <c r="E319" s="131"/>
      <c r="F319" s="134"/>
      <c r="G319" s="103"/>
    </row>
    <row r="320" spans="1:7" s="6" customFormat="1" x14ac:dyDescent="0.3">
      <c r="A320" s="148" t="s">
        <v>104</v>
      </c>
      <c r="B320" s="143" t="s">
        <v>66</v>
      </c>
      <c r="C320" s="149"/>
      <c r="D320" s="150"/>
      <c r="E320" s="150"/>
      <c r="F320" s="151"/>
      <c r="G320" s="103"/>
    </row>
    <row r="321" spans="1:7" s="6" customFormat="1" x14ac:dyDescent="0.3">
      <c r="A321" s="139" t="s">
        <v>95</v>
      </c>
      <c r="B321" s="132" t="s">
        <v>67</v>
      </c>
      <c r="C321" s="133"/>
      <c r="D321" s="131"/>
      <c r="E321" s="131"/>
      <c r="F321" s="134"/>
      <c r="G321" s="103"/>
    </row>
    <row r="322" spans="1:7" s="6" customFormat="1" x14ac:dyDescent="0.3">
      <c r="A322" s="141" t="s">
        <v>113</v>
      </c>
      <c r="B322" s="132"/>
      <c r="C322" s="133"/>
      <c r="D322" s="131"/>
      <c r="E322" s="131"/>
      <c r="F322" s="134"/>
      <c r="G322" s="103"/>
    </row>
    <row r="323" spans="1:7" s="6" customFormat="1" ht="14.5" thickBot="1" x14ac:dyDescent="0.35">
      <c r="A323" s="140" t="s">
        <v>96</v>
      </c>
      <c r="B323" s="135" t="s">
        <v>32</v>
      </c>
      <c r="C323" s="136"/>
      <c r="D323" s="137"/>
      <c r="E323" s="137"/>
      <c r="F323" s="138"/>
      <c r="G323" s="103"/>
    </row>
    <row r="324" spans="1:7" s="6" customFormat="1" x14ac:dyDescent="0.3">
      <c r="A324" s="12"/>
      <c r="B324" s="23"/>
      <c r="C324" s="24"/>
      <c r="D324" s="4"/>
      <c r="E324" s="4"/>
      <c r="F324" s="5"/>
      <c r="G324" s="103"/>
    </row>
    <row r="325" spans="1:7" s="6" customFormat="1" x14ac:dyDescent="0.3">
      <c r="A325" s="7" t="s">
        <v>58</v>
      </c>
      <c r="G325" s="96"/>
    </row>
    <row r="326" spans="1:7" s="6" customFormat="1" x14ac:dyDescent="0.3">
      <c r="A326" s="7"/>
      <c r="G326" s="96"/>
    </row>
    <row r="327" spans="1:7" s="6" customFormat="1" x14ac:dyDescent="0.3">
      <c r="A327" s="6" t="s">
        <v>75</v>
      </c>
      <c r="G327" s="96"/>
    </row>
    <row r="328" spans="1:7" s="6" customFormat="1" x14ac:dyDescent="0.3">
      <c r="A328" s="6" t="s">
        <v>76</v>
      </c>
      <c r="G328" s="96"/>
    </row>
    <row r="329" spans="1:7" s="6" customFormat="1" x14ac:dyDescent="0.3">
      <c r="A329" s="6" t="s">
        <v>77</v>
      </c>
      <c r="G329" s="96"/>
    </row>
    <row r="330" spans="1:7" s="6" customFormat="1" x14ac:dyDescent="0.3">
      <c r="A330" s="6" t="s">
        <v>78</v>
      </c>
      <c r="G330" s="96"/>
    </row>
    <row r="331" spans="1:7" s="6" customFormat="1" x14ac:dyDescent="0.3">
      <c r="A331" s="6" t="s">
        <v>79</v>
      </c>
      <c r="G331" s="96"/>
    </row>
    <row r="332" spans="1:7" s="6" customFormat="1" x14ac:dyDescent="0.3">
      <c r="A332" s="6" t="s">
        <v>80</v>
      </c>
      <c r="G332" s="96"/>
    </row>
    <row r="333" spans="1:7" s="6" customFormat="1" x14ac:dyDescent="0.3">
      <c r="A333" s="6" t="s">
        <v>81</v>
      </c>
      <c r="G333" s="96"/>
    </row>
    <row r="334" spans="1:7" s="6" customFormat="1" x14ac:dyDescent="0.3">
      <c r="A334" s="6" t="s">
        <v>82</v>
      </c>
      <c r="G334" s="96"/>
    </row>
    <row r="335" spans="1:7" s="6" customFormat="1" x14ac:dyDescent="0.3">
      <c r="A335" s="6" t="s">
        <v>83</v>
      </c>
      <c r="G335" s="96"/>
    </row>
    <row r="336" spans="1:7" s="6" customFormat="1" x14ac:dyDescent="0.3">
      <c r="A336" s="6" t="s">
        <v>84</v>
      </c>
      <c r="G336" s="96"/>
    </row>
    <row r="337" spans="1:9" s="6" customFormat="1" x14ac:dyDescent="0.3">
      <c r="A337" s="6" t="s">
        <v>85</v>
      </c>
      <c r="G337" s="96"/>
    </row>
    <row r="338" spans="1:9" s="6" customFormat="1" x14ac:dyDescent="0.3">
      <c r="A338" s="6" t="s">
        <v>86</v>
      </c>
      <c r="G338" s="96"/>
    </row>
    <row r="339" spans="1:9" s="6" customFormat="1" x14ac:dyDescent="0.3">
      <c r="A339" s="6" t="s">
        <v>87</v>
      </c>
      <c r="G339" s="96"/>
    </row>
    <row r="340" spans="1:9" s="6" customFormat="1" x14ac:dyDescent="0.3">
      <c r="A340" s="7"/>
      <c r="G340" s="96"/>
    </row>
    <row r="341" spans="1:9" s="6" customFormat="1" ht="14.25" customHeight="1" x14ac:dyDescent="0.3">
      <c r="A341" s="228" t="s">
        <v>59</v>
      </c>
      <c r="B341" s="229"/>
      <c r="C341" s="229"/>
      <c r="D341" s="229"/>
      <c r="E341" s="229"/>
      <c r="F341" s="229"/>
      <c r="G341" s="229"/>
      <c r="H341" s="229"/>
      <c r="I341" s="230"/>
    </row>
    <row r="342" spans="1:9" s="6" customFormat="1" x14ac:dyDescent="0.3">
      <c r="A342" s="231"/>
      <c r="B342" s="232"/>
      <c r="C342" s="232"/>
      <c r="D342" s="232"/>
      <c r="E342" s="232"/>
      <c r="F342" s="232"/>
      <c r="G342" s="232"/>
      <c r="H342" s="232"/>
      <c r="I342" s="233"/>
    </row>
    <row r="343" spans="1:9" s="6" customFormat="1" ht="15" customHeight="1" x14ac:dyDescent="0.3">
      <c r="A343" s="250" t="s">
        <v>89</v>
      </c>
      <c r="B343" s="250"/>
      <c r="C343" s="250"/>
      <c r="D343" s="250"/>
      <c r="E343" s="250"/>
      <c r="F343" s="250"/>
      <c r="G343" s="250"/>
      <c r="H343" s="250"/>
      <c r="I343" s="250"/>
    </row>
    <row r="344" spans="1:9" s="6" customFormat="1" ht="14.25" customHeight="1" x14ac:dyDescent="0.3">
      <c r="A344" s="251"/>
      <c r="B344" s="251"/>
      <c r="C344" s="251"/>
      <c r="D344" s="251"/>
      <c r="E344" s="251"/>
      <c r="F344" s="251"/>
      <c r="G344" s="251"/>
      <c r="H344" s="251"/>
      <c r="I344" s="251"/>
    </row>
    <row r="345" spans="1:9" s="6" customFormat="1" x14ac:dyDescent="0.3">
      <c r="A345" s="2"/>
      <c r="G345" s="96"/>
    </row>
    <row r="346" spans="1:9" s="6" customFormat="1" x14ac:dyDescent="0.3">
      <c r="A346" s="13" t="s">
        <v>60</v>
      </c>
      <c r="B346" s="14"/>
      <c r="G346" s="96"/>
    </row>
    <row r="347" spans="1:9" s="6" customFormat="1" x14ac:dyDescent="0.3">
      <c r="A347" s="2"/>
      <c r="G347" s="96"/>
    </row>
    <row r="348" spans="1:9" s="6" customFormat="1" x14ac:dyDescent="0.3">
      <c r="A348" s="2"/>
      <c r="G348" s="96"/>
    </row>
    <row r="349" spans="1:9" s="6" customFormat="1" x14ac:dyDescent="0.3">
      <c r="A349" s="2"/>
      <c r="G349" s="96"/>
    </row>
    <row r="350" spans="1:9" s="6" customFormat="1" x14ac:dyDescent="0.3">
      <c r="A350" s="2"/>
      <c r="G350" s="96"/>
    </row>
    <row r="351" spans="1:9" s="6" customFormat="1" x14ac:dyDescent="0.3">
      <c r="A351" s="2"/>
      <c r="G351" s="96"/>
    </row>
    <row r="352" spans="1:9" s="6" customFormat="1" x14ac:dyDescent="0.3">
      <c r="A352" s="2"/>
      <c r="D352" s="2"/>
      <c r="G352" s="96"/>
    </row>
    <row r="353" spans="1:7" s="6" customFormat="1" x14ac:dyDescent="0.3">
      <c r="A353" s="2"/>
      <c r="G353" s="96"/>
    </row>
    <row r="354" spans="1:7" s="6" customFormat="1" x14ac:dyDescent="0.3">
      <c r="A354" s="2"/>
      <c r="G354" s="96"/>
    </row>
    <row r="355" spans="1:7" s="6" customFormat="1" x14ac:dyDescent="0.3">
      <c r="A355" s="2"/>
      <c r="G355" s="96"/>
    </row>
    <row r="356" spans="1:7" s="6" customFormat="1" x14ac:dyDescent="0.3">
      <c r="A356" s="2"/>
      <c r="G356" s="96"/>
    </row>
    <row r="357" spans="1:7" s="6" customFormat="1" x14ac:dyDescent="0.3">
      <c r="A357" s="2"/>
      <c r="G357" s="96"/>
    </row>
    <row r="358" spans="1:7" s="6" customFormat="1" x14ac:dyDescent="0.3">
      <c r="A358" s="2"/>
      <c r="G358" s="96"/>
    </row>
    <row r="359" spans="1:7" s="6" customFormat="1" x14ac:dyDescent="0.3">
      <c r="A359" s="2"/>
      <c r="G359" s="96"/>
    </row>
    <row r="360" spans="1:7" s="6" customFormat="1" x14ac:dyDescent="0.3">
      <c r="A360" s="2"/>
      <c r="G360" s="96"/>
    </row>
    <row r="361" spans="1:7" s="6" customFormat="1" x14ac:dyDescent="0.3">
      <c r="A361" s="2"/>
      <c r="G361" s="96"/>
    </row>
    <row r="362" spans="1:7" s="6" customFormat="1" x14ac:dyDescent="0.3">
      <c r="A362" s="2"/>
      <c r="G362" s="96"/>
    </row>
    <row r="363" spans="1:7" s="6" customFormat="1" x14ac:dyDescent="0.3">
      <c r="A363" s="2"/>
      <c r="G363" s="96"/>
    </row>
    <row r="364" spans="1:7" s="6" customFormat="1" x14ac:dyDescent="0.3">
      <c r="A364" s="2"/>
      <c r="G364" s="96"/>
    </row>
    <row r="365" spans="1:7" s="6" customFormat="1" x14ac:dyDescent="0.3">
      <c r="A365" s="2"/>
      <c r="G365" s="96"/>
    </row>
    <row r="366" spans="1:7" s="6" customFormat="1" x14ac:dyDescent="0.3">
      <c r="A366" s="2"/>
      <c r="G366" s="96"/>
    </row>
    <row r="367" spans="1:7" s="6" customFormat="1" x14ac:dyDescent="0.3">
      <c r="A367" s="2"/>
      <c r="G367" s="96"/>
    </row>
    <row r="368" spans="1:7" s="6" customFormat="1" x14ac:dyDescent="0.3">
      <c r="A368" s="2"/>
      <c r="G368" s="96"/>
    </row>
    <row r="369" spans="1:7" s="6" customFormat="1" x14ac:dyDescent="0.3">
      <c r="A369" s="2"/>
      <c r="G369" s="96"/>
    </row>
    <row r="370" spans="1:7" s="6" customFormat="1" x14ac:dyDescent="0.3">
      <c r="A370" s="2"/>
      <c r="G370" s="96"/>
    </row>
    <row r="371" spans="1:7" s="6" customFormat="1" x14ac:dyDescent="0.3">
      <c r="A371" s="2"/>
      <c r="G371" s="96"/>
    </row>
    <row r="372" spans="1:7" s="6" customFormat="1" x14ac:dyDescent="0.3">
      <c r="A372" s="2"/>
      <c r="G372" s="96"/>
    </row>
    <row r="373" spans="1:7" s="6" customFormat="1" x14ac:dyDescent="0.3">
      <c r="A373" s="2"/>
      <c r="G373" s="96"/>
    </row>
    <row r="374" spans="1:7" s="6" customFormat="1" x14ac:dyDescent="0.3">
      <c r="A374" s="2"/>
      <c r="G374" s="96"/>
    </row>
    <row r="375" spans="1:7" s="6" customFormat="1" x14ac:dyDescent="0.3">
      <c r="A375" s="2"/>
      <c r="G375" s="96"/>
    </row>
    <row r="376" spans="1:7" s="6" customFormat="1" x14ac:dyDescent="0.3">
      <c r="A376" s="2"/>
      <c r="G376" s="96"/>
    </row>
    <row r="377" spans="1:7" s="6" customFormat="1" x14ac:dyDescent="0.3">
      <c r="A377" s="2"/>
      <c r="G377" s="96"/>
    </row>
    <row r="378" spans="1:7" s="6" customFormat="1" x14ac:dyDescent="0.3">
      <c r="A378" s="2"/>
      <c r="G378" s="96"/>
    </row>
    <row r="379" spans="1:7" s="6" customFormat="1" x14ac:dyDescent="0.3">
      <c r="A379" s="2"/>
      <c r="G379" s="96"/>
    </row>
    <row r="380" spans="1:7" s="6" customFormat="1" x14ac:dyDescent="0.3">
      <c r="A380" s="2"/>
      <c r="G380" s="96"/>
    </row>
    <row r="381" spans="1:7" s="6" customFormat="1" x14ac:dyDescent="0.3">
      <c r="A381" s="2"/>
      <c r="G381" s="96"/>
    </row>
    <row r="382" spans="1:7" s="6" customFormat="1" x14ac:dyDescent="0.3">
      <c r="A382" s="2"/>
      <c r="G382" s="96"/>
    </row>
    <row r="383" spans="1:7" s="6" customFormat="1" x14ac:dyDescent="0.3">
      <c r="A383" s="2"/>
      <c r="G383" s="96"/>
    </row>
    <row r="384" spans="1:7" s="6" customFormat="1" x14ac:dyDescent="0.3">
      <c r="A384" s="2"/>
      <c r="G384" s="96"/>
    </row>
    <row r="385" spans="1:7" s="6" customFormat="1" x14ac:dyDescent="0.3">
      <c r="A385" s="2"/>
      <c r="G385" s="96"/>
    </row>
    <row r="386" spans="1:7" s="6" customFormat="1" x14ac:dyDescent="0.3">
      <c r="A386" s="2"/>
      <c r="G386" s="96"/>
    </row>
    <row r="387" spans="1:7" s="6" customFormat="1" x14ac:dyDescent="0.3">
      <c r="A387" s="2"/>
      <c r="G387" s="96"/>
    </row>
    <row r="388" spans="1:7" s="6" customFormat="1" x14ac:dyDescent="0.3">
      <c r="A388" s="2"/>
      <c r="G388" s="96"/>
    </row>
    <row r="389" spans="1:7" s="6" customFormat="1" x14ac:dyDescent="0.3">
      <c r="A389" s="2"/>
      <c r="G389" s="96"/>
    </row>
    <row r="390" spans="1:7" s="6" customFormat="1" x14ac:dyDescent="0.3">
      <c r="A390" s="2"/>
      <c r="G390" s="96"/>
    </row>
    <row r="391" spans="1:7" s="6" customFormat="1" x14ac:dyDescent="0.3">
      <c r="A391" s="2"/>
      <c r="G391" s="96"/>
    </row>
    <row r="392" spans="1:7" s="6" customFormat="1" x14ac:dyDescent="0.3">
      <c r="A392" s="2"/>
      <c r="G392" s="96"/>
    </row>
    <row r="393" spans="1:7" s="6" customFormat="1" x14ac:dyDescent="0.3">
      <c r="A393" s="2"/>
      <c r="G393" s="96"/>
    </row>
    <row r="394" spans="1:7" s="6" customFormat="1" x14ac:dyDescent="0.3">
      <c r="A394" s="2"/>
      <c r="G394" s="96"/>
    </row>
    <row r="395" spans="1:7" s="6" customFormat="1" x14ac:dyDescent="0.3">
      <c r="A395" s="2"/>
      <c r="G395" s="96"/>
    </row>
    <row r="396" spans="1:7" s="6" customFormat="1" x14ac:dyDescent="0.3">
      <c r="A396" s="2"/>
      <c r="G396" s="96"/>
    </row>
    <row r="397" spans="1:7" s="6" customFormat="1" x14ac:dyDescent="0.3">
      <c r="A397" s="2"/>
      <c r="G397" s="96"/>
    </row>
    <row r="398" spans="1:7" s="6" customFormat="1" x14ac:dyDescent="0.3">
      <c r="A398" s="2"/>
      <c r="G398" s="96"/>
    </row>
    <row r="399" spans="1:7" s="6" customFormat="1" x14ac:dyDescent="0.3">
      <c r="A399" s="2"/>
      <c r="G399" s="96"/>
    </row>
    <row r="400" spans="1:7" s="6" customFormat="1" x14ac:dyDescent="0.3">
      <c r="A400" s="2"/>
      <c r="G400" s="96"/>
    </row>
    <row r="401" spans="1:9" s="6" customFormat="1" x14ac:dyDescent="0.3">
      <c r="A401" s="2"/>
      <c r="G401" s="96"/>
    </row>
    <row r="402" spans="1:9" s="6" customFormat="1" x14ac:dyDescent="0.3">
      <c r="A402" s="2"/>
      <c r="G402" s="96"/>
    </row>
    <row r="403" spans="1:9" s="6" customFormat="1" x14ac:dyDescent="0.3">
      <c r="A403" s="2"/>
      <c r="G403" s="96"/>
    </row>
    <row r="404" spans="1:9" s="6" customFormat="1" x14ac:dyDescent="0.3">
      <c r="A404" s="2"/>
      <c r="G404" s="96"/>
    </row>
    <row r="405" spans="1:9" s="6" customFormat="1" x14ac:dyDescent="0.3">
      <c r="A405" s="2"/>
      <c r="G405" s="96"/>
    </row>
    <row r="406" spans="1:9" s="6" customFormat="1" x14ac:dyDescent="0.3">
      <c r="A406" s="2"/>
      <c r="G406" s="96"/>
    </row>
    <row r="407" spans="1:9" s="6" customFormat="1" x14ac:dyDescent="0.3">
      <c r="A407" s="2"/>
      <c r="G407" s="96"/>
    </row>
    <row r="408" spans="1:9" s="6" customFormat="1" x14ac:dyDescent="0.3">
      <c r="A408" s="2"/>
      <c r="G408" s="96"/>
    </row>
    <row r="409" spans="1:9" s="6" customFormat="1" x14ac:dyDescent="0.3">
      <c r="A409" s="2"/>
      <c r="G409" s="96"/>
    </row>
    <row r="410" spans="1:9" s="6" customFormat="1" x14ac:dyDescent="0.3">
      <c r="A410" s="2"/>
      <c r="G410" s="96"/>
    </row>
    <row r="411" spans="1:9" s="6" customFormat="1" x14ac:dyDescent="0.3">
      <c r="A411" s="2"/>
      <c r="G411" s="96"/>
    </row>
    <row r="412" spans="1:9" s="6" customFormat="1" x14ac:dyDescent="0.3">
      <c r="A412" s="2"/>
      <c r="G412" s="96"/>
    </row>
    <row r="413" spans="1:9" s="6" customFormat="1" x14ac:dyDescent="0.3">
      <c r="A413" s="2"/>
      <c r="G413" s="96"/>
    </row>
    <row r="414" spans="1:9" s="6" customFormat="1" x14ac:dyDescent="0.3">
      <c r="A414" s="2"/>
      <c r="G414" s="96"/>
    </row>
    <row r="415" spans="1:9" s="6" customFormat="1" x14ac:dyDescent="0.3">
      <c r="A415" s="2"/>
      <c r="C415" s="15"/>
      <c r="D415" s="15"/>
      <c r="E415" s="15"/>
      <c r="F415" s="15"/>
      <c r="G415" s="104"/>
      <c r="H415" s="15"/>
      <c r="I415" s="15"/>
    </row>
    <row r="416" spans="1:9" s="6" customFormat="1" x14ac:dyDescent="0.3">
      <c r="A416" s="2"/>
      <c r="G416" s="96"/>
    </row>
    <row r="417" spans="1:7" s="6" customFormat="1" x14ac:dyDescent="0.3">
      <c r="A417" s="2"/>
      <c r="G417" s="96"/>
    </row>
    <row r="418" spans="1:7" s="6" customFormat="1" x14ac:dyDescent="0.3">
      <c r="A418" s="2"/>
      <c r="G418" s="96"/>
    </row>
    <row r="419" spans="1:7" s="6" customFormat="1" x14ac:dyDescent="0.3">
      <c r="A419" s="2"/>
      <c r="G419" s="96"/>
    </row>
    <row r="420" spans="1:7" s="6" customFormat="1" x14ac:dyDescent="0.3">
      <c r="A420" s="2"/>
      <c r="G420" s="96"/>
    </row>
    <row r="421" spans="1:7" s="6" customFormat="1" x14ac:dyDescent="0.3">
      <c r="A421" s="2"/>
      <c r="G421" s="96"/>
    </row>
    <row r="422" spans="1:7" s="6" customFormat="1" x14ac:dyDescent="0.3">
      <c r="A422" s="2"/>
      <c r="G422" s="96"/>
    </row>
    <row r="423" spans="1:7" s="6" customFormat="1" x14ac:dyDescent="0.3">
      <c r="A423" s="2"/>
      <c r="G423" s="96"/>
    </row>
    <row r="424" spans="1:7" s="6" customFormat="1" x14ac:dyDescent="0.3">
      <c r="A424" s="2"/>
      <c r="G424" s="96"/>
    </row>
    <row r="425" spans="1:7" s="6" customFormat="1" x14ac:dyDescent="0.3">
      <c r="A425" s="2"/>
      <c r="G425" s="96"/>
    </row>
    <row r="426" spans="1:7" s="6" customFormat="1" x14ac:dyDescent="0.3">
      <c r="A426" s="2"/>
      <c r="G426" s="96"/>
    </row>
    <row r="427" spans="1:7" s="6" customFormat="1" x14ac:dyDescent="0.3">
      <c r="A427" s="2"/>
      <c r="G427" s="96"/>
    </row>
    <row r="428" spans="1:7" s="6" customFormat="1" x14ac:dyDescent="0.3">
      <c r="A428" s="2"/>
      <c r="G428" s="96"/>
    </row>
    <row r="429" spans="1:7" s="6" customFormat="1" x14ac:dyDescent="0.3">
      <c r="A429" s="2"/>
      <c r="G429" s="96"/>
    </row>
    <row r="430" spans="1:7" s="6" customFormat="1" x14ac:dyDescent="0.3">
      <c r="A430" s="2"/>
      <c r="G430" s="96"/>
    </row>
    <row r="431" spans="1:7" s="6" customFormat="1" x14ac:dyDescent="0.3">
      <c r="A431" s="2"/>
      <c r="G431" s="96"/>
    </row>
    <row r="432" spans="1:7" s="6" customFormat="1" x14ac:dyDescent="0.3">
      <c r="A432" s="2"/>
      <c r="G432" s="96"/>
    </row>
    <row r="433" spans="1:7" s="6" customFormat="1" x14ac:dyDescent="0.3">
      <c r="A433" s="2"/>
      <c r="G433" s="96"/>
    </row>
    <row r="434" spans="1:7" s="6" customFormat="1" x14ac:dyDescent="0.3">
      <c r="A434" s="2"/>
      <c r="G434" s="96"/>
    </row>
    <row r="435" spans="1:7" s="6" customFormat="1" x14ac:dyDescent="0.3">
      <c r="A435" s="2"/>
      <c r="G435" s="96"/>
    </row>
    <row r="436" spans="1:7" s="6" customFormat="1" x14ac:dyDescent="0.3">
      <c r="A436" s="2"/>
      <c r="G436" s="96"/>
    </row>
    <row r="437" spans="1:7" s="6" customFormat="1" x14ac:dyDescent="0.3">
      <c r="A437" s="2"/>
      <c r="G437" s="96"/>
    </row>
    <row r="438" spans="1:7" s="6" customFormat="1" x14ac:dyDescent="0.3">
      <c r="A438" s="2"/>
      <c r="G438" s="96"/>
    </row>
    <row r="439" spans="1:7" s="6" customFormat="1" x14ac:dyDescent="0.3">
      <c r="A439" s="2"/>
      <c r="G439" s="96"/>
    </row>
    <row r="440" spans="1:7" s="6" customFormat="1" x14ac:dyDescent="0.3">
      <c r="A440" s="2"/>
      <c r="G440" s="96"/>
    </row>
    <row r="441" spans="1:7" s="6" customFormat="1" x14ac:dyDescent="0.3">
      <c r="A441" s="2"/>
      <c r="G441" s="96"/>
    </row>
    <row r="442" spans="1:7" s="6" customFormat="1" x14ac:dyDescent="0.3">
      <c r="A442" s="2"/>
      <c r="G442" s="96"/>
    </row>
    <row r="443" spans="1:7" s="6" customFormat="1" x14ac:dyDescent="0.3">
      <c r="A443" s="2"/>
      <c r="G443" s="96"/>
    </row>
    <row r="444" spans="1:7" s="6" customFormat="1" x14ac:dyDescent="0.3">
      <c r="A444" s="2"/>
      <c r="G444" s="96"/>
    </row>
    <row r="445" spans="1:7" s="6" customFormat="1" x14ac:dyDescent="0.3">
      <c r="A445" s="2"/>
      <c r="G445" s="96"/>
    </row>
    <row r="446" spans="1:7" s="6" customFormat="1" x14ac:dyDescent="0.3">
      <c r="A446" s="2"/>
      <c r="G446" s="96"/>
    </row>
    <row r="447" spans="1:7" s="6" customFormat="1" x14ac:dyDescent="0.3">
      <c r="A447" s="2"/>
      <c r="G447" s="96"/>
    </row>
    <row r="448" spans="1:7" s="6" customFormat="1" x14ac:dyDescent="0.3">
      <c r="A448" s="2"/>
      <c r="G448" s="96"/>
    </row>
    <row r="449" spans="1:7" s="6" customFormat="1" x14ac:dyDescent="0.3">
      <c r="A449" s="2"/>
      <c r="G449" s="96"/>
    </row>
    <row r="450" spans="1:7" s="6" customFormat="1" x14ac:dyDescent="0.3">
      <c r="A450" s="2"/>
      <c r="G450" s="96"/>
    </row>
    <row r="451" spans="1:7" s="6" customFormat="1" x14ac:dyDescent="0.3">
      <c r="A451" s="2"/>
      <c r="G451" s="96"/>
    </row>
    <row r="452" spans="1:7" s="6" customFormat="1" x14ac:dyDescent="0.3">
      <c r="A452" s="2"/>
      <c r="G452" s="96"/>
    </row>
    <row r="453" spans="1:7" s="6" customFormat="1" x14ac:dyDescent="0.3">
      <c r="A453" s="2"/>
      <c r="G453" s="96"/>
    </row>
    <row r="454" spans="1:7" s="6" customFormat="1" x14ac:dyDescent="0.3">
      <c r="A454" s="2"/>
      <c r="G454" s="96"/>
    </row>
    <row r="455" spans="1:7" s="6" customFormat="1" x14ac:dyDescent="0.3">
      <c r="A455" s="2"/>
      <c r="G455" s="96"/>
    </row>
    <row r="456" spans="1:7" s="6" customFormat="1" x14ac:dyDescent="0.3">
      <c r="A456" s="2"/>
      <c r="G456" s="96"/>
    </row>
    <row r="457" spans="1:7" s="6" customFormat="1" x14ac:dyDescent="0.3">
      <c r="A457" s="2"/>
      <c r="G457" s="96"/>
    </row>
    <row r="458" spans="1:7" s="6" customFormat="1" x14ac:dyDescent="0.3">
      <c r="A458" s="2"/>
      <c r="G458" s="96"/>
    </row>
    <row r="459" spans="1:7" s="6" customFormat="1" x14ac:dyDescent="0.3">
      <c r="G459" s="96"/>
    </row>
    <row r="460" spans="1:7" s="6" customFormat="1" x14ac:dyDescent="0.3">
      <c r="G460" s="96"/>
    </row>
    <row r="461" spans="1:7" s="6" customFormat="1" x14ac:dyDescent="0.3">
      <c r="G461" s="96"/>
    </row>
    <row r="462" spans="1:7" s="6" customFormat="1" x14ac:dyDescent="0.3">
      <c r="G462" s="96"/>
    </row>
    <row r="463" spans="1:7" s="6" customFormat="1" x14ac:dyDescent="0.3">
      <c r="G463" s="96"/>
    </row>
    <row r="464" spans="1:7" s="6" customFormat="1" x14ac:dyDescent="0.3">
      <c r="G464" s="96"/>
    </row>
    <row r="465" spans="7:7" s="6" customFormat="1" x14ac:dyDescent="0.3">
      <c r="G465" s="96"/>
    </row>
    <row r="466" spans="7:7" s="6" customFormat="1" x14ac:dyDescent="0.3">
      <c r="G466" s="96"/>
    </row>
    <row r="467" spans="7:7" s="6" customFormat="1" x14ac:dyDescent="0.3">
      <c r="G467" s="96"/>
    </row>
    <row r="468" spans="7:7" s="6" customFormat="1" x14ac:dyDescent="0.3">
      <c r="G468" s="96"/>
    </row>
    <row r="469" spans="7:7" s="6" customFormat="1" x14ac:dyDescent="0.3">
      <c r="G469" s="96"/>
    </row>
    <row r="470" spans="7:7" s="6" customFormat="1" x14ac:dyDescent="0.3">
      <c r="G470" s="96"/>
    </row>
    <row r="471" spans="7:7" s="6" customFormat="1" x14ac:dyDescent="0.3">
      <c r="G471" s="96"/>
    </row>
    <row r="472" spans="7:7" s="6" customFormat="1" x14ac:dyDescent="0.3">
      <c r="G472" s="96"/>
    </row>
    <row r="473" spans="7:7" s="6" customFormat="1" x14ac:dyDescent="0.3">
      <c r="G473" s="96"/>
    </row>
    <row r="474" spans="7:7" s="6" customFormat="1" x14ac:dyDescent="0.3">
      <c r="G474" s="96"/>
    </row>
    <row r="475" spans="7:7" s="6" customFormat="1" x14ac:dyDescent="0.3">
      <c r="G475" s="96"/>
    </row>
    <row r="476" spans="7:7" s="6" customFormat="1" x14ac:dyDescent="0.3">
      <c r="G476" s="96"/>
    </row>
    <row r="477" spans="7:7" s="6" customFormat="1" x14ac:dyDescent="0.3">
      <c r="G477" s="96"/>
    </row>
    <row r="478" spans="7:7" s="6" customFormat="1" x14ac:dyDescent="0.3">
      <c r="G478" s="96"/>
    </row>
    <row r="479" spans="7:7" s="6" customFormat="1" x14ac:dyDescent="0.3">
      <c r="G479" s="96"/>
    </row>
    <row r="480" spans="7:7" s="6" customFormat="1" x14ac:dyDescent="0.3">
      <c r="G480" s="96"/>
    </row>
    <row r="481" spans="7:7" s="6" customFormat="1" x14ac:dyDescent="0.3">
      <c r="G481" s="96"/>
    </row>
    <row r="482" spans="7:7" s="6" customFormat="1" x14ac:dyDescent="0.3">
      <c r="G482" s="96"/>
    </row>
    <row r="483" spans="7:7" s="6" customFormat="1" x14ac:dyDescent="0.3">
      <c r="G483" s="96"/>
    </row>
    <row r="484" spans="7:7" s="6" customFormat="1" x14ac:dyDescent="0.3">
      <c r="G484" s="96"/>
    </row>
    <row r="485" spans="7:7" s="6" customFormat="1" x14ac:dyDescent="0.3">
      <c r="G485" s="96"/>
    </row>
    <row r="486" spans="7:7" s="6" customFormat="1" x14ac:dyDescent="0.3">
      <c r="G486" s="96"/>
    </row>
    <row r="487" spans="7:7" s="6" customFormat="1" x14ac:dyDescent="0.3">
      <c r="G487" s="96"/>
    </row>
    <row r="488" spans="7:7" s="6" customFormat="1" x14ac:dyDescent="0.3">
      <c r="G488" s="96"/>
    </row>
    <row r="489" spans="7:7" s="6" customFormat="1" x14ac:dyDescent="0.3">
      <c r="G489" s="96"/>
    </row>
    <row r="490" spans="7:7" s="6" customFormat="1" x14ac:dyDescent="0.3">
      <c r="G490" s="96"/>
    </row>
    <row r="491" spans="7:7" s="6" customFormat="1" x14ac:dyDescent="0.3">
      <c r="G491" s="96"/>
    </row>
    <row r="492" spans="7:7" s="6" customFormat="1" x14ac:dyDescent="0.3">
      <c r="G492" s="96"/>
    </row>
    <row r="493" spans="7:7" s="6" customFormat="1" x14ac:dyDescent="0.3">
      <c r="G493" s="96"/>
    </row>
    <row r="494" spans="7:7" s="6" customFormat="1" x14ac:dyDescent="0.3">
      <c r="G494" s="96"/>
    </row>
    <row r="495" spans="7:7" s="6" customFormat="1" x14ac:dyDescent="0.3">
      <c r="G495" s="96"/>
    </row>
    <row r="496" spans="7:7" s="6" customFormat="1" x14ac:dyDescent="0.3">
      <c r="G496" s="96"/>
    </row>
    <row r="497" spans="1:10" s="6" customFormat="1" x14ac:dyDescent="0.3">
      <c r="G497" s="96"/>
    </row>
    <row r="498" spans="1:10" s="6" customFormat="1" x14ac:dyDescent="0.3">
      <c r="G498" s="96"/>
    </row>
    <row r="499" spans="1:10" s="6" customFormat="1" x14ac:dyDescent="0.3">
      <c r="G499" s="96"/>
    </row>
    <row r="500" spans="1:10" s="6" customFormat="1" x14ac:dyDescent="0.3">
      <c r="G500" s="96"/>
    </row>
    <row r="501" spans="1:10" s="6" customFormat="1" x14ac:dyDescent="0.3">
      <c r="G501" s="96"/>
    </row>
    <row r="502" spans="1:10" s="6" customFormat="1" x14ac:dyDescent="0.3">
      <c r="G502" s="96"/>
    </row>
    <row r="503" spans="1:10" s="6" customFormat="1" x14ac:dyDescent="0.3">
      <c r="G503" s="96"/>
    </row>
    <row r="504" spans="1:10" s="6" customFormat="1" x14ac:dyDescent="0.3">
      <c r="G504" s="96"/>
    </row>
    <row r="505" spans="1:10" s="6" customFormat="1" x14ac:dyDescent="0.3">
      <c r="G505" s="96"/>
    </row>
    <row r="506" spans="1:10" s="6" customFormat="1" x14ac:dyDescent="0.3">
      <c r="G506" s="96"/>
    </row>
    <row r="507" spans="1:10" s="6" customFormat="1" x14ac:dyDescent="0.3">
      <c r="G507" s="96"/>
    </row>
    <row r="508" spans="1:10" s="6" customFormat="1" x14ac:dyDescent="0.3">
      <c r="G508" s="96"/>
    </row>
    <row r="509" spans="1:10" s="6" customFormat="1" x14ac:dyDescent="0.3">
      <c r="G509" s="96"/>
    </row>
    <row r="510" spans="1:10" s="6" customFormat="1" x14ac:dyDescent="0.3">
      <c r="G510" s="96"/>
    </row>
    <row r="511" spans="1:10" s="6" customFormat="1" x14ac:dyDescent="0.3">
      <c r="G511" s="96"/>
    </row>
    <row r="512" spans="1:10" x14ac:dyDescent="0.3">
      <c r="A512" s="6"/>
      <c r="B512" s="6"/>
      <c r="C512" s="16"/>
      <c r="D512" s="16"/>
      <c r="E512" s="16"/>
      <c r="F512" s="16"/>
      <c r="G512" s="104"/>
      <c r="H512" s="6"/>
      <c r="I512" s="6"/>
      <c r="J512" s="6"/>
    </row>
    <row r="513" spans="1:10" x14ac:dyDescent="0.3">
      <c r="A513" s="6"/>
      <c r="B513" s="6"/>
      <c r="C513" s="16"/>
      <c r="D513" s="16"/>
      <c r="E513" s="16"/>
      <c r="F513" s="16"/>
      <c r="G513" s="104"/>
      <c r="H513" s="6"/>
      <c r="I513" s="6"/>
      <c r="J513" s="6"/>
    </row>
    <row r="514" spans="1:10" x14ac:dyDescent="0.3">
      <c r="A514" s="6"/>
      <c r="B514" s="6"/>
      <c r="C514" s="16"/>
      <c r="D514" s="16"/>
      <c r="E514" s="16"/>
      <c r="F514" s="16"/>
      <c r="G514" s="104"/>
      <c r="H514" s="6"/>
      <c r="I514" s="6"/>
      <c r="J514" s="6"/>
    </row>
    <row r="515" spans="1:10" x14ac:dyDescent="0.3">
      <c r="A515" s="6"/>
      <c r="B515" s="6"/>
      <c r="C515" s="6"/>
      <c r="D515" s="6"/>
      <c r="E515" s="6"/>
      <c r="F515" s="6"/>
      <c r="H515" s="6"/>
      <c r="I515" s="6"/>
      <c r="J515" s="6"/>
    </row>
    <row r="516" spans="1:10" x14ac:dyDescent="0.3">
      <c r="A516" s="6"/>
      <c r="B516" s="6"/>
      <c r="C516" s="6"/>
      <c r="D516" s="6"/>
      <c r="E516" s="6"/>
      <c r="F516" s="6"/>
      <c r="H516" s="6"/>
      <c r="I516" s="6"/>
      <c r="J516" s="6"/>
    </row>
  </sheetData>
  <autoFilter ref="A18:K293" xr:uid="{6394A898-0B5D-4491-88A0-2B14A9087247}">
    <filterColumn colId="2" showButton="0"/>
  </autoFilter>
  <mergeCells count="130">
    <mergeCell ref="A343:I344"/>
    <mergeCell ref="A17:C17"/>
    <mergeCell ref="A57:C57"/>
    <mergeCell ref="D57:F57"/>
    <mergeCell ref="H57:K57"/>
    <mergeCell ref="A58:A59"/>
    <mergeCell ref="B58:B59"/>
    <mergeCell ref="C58:D58"/>
    <mergeCell ref="E58:E59"/>
    <mergeCell ref="F58:F59"/>
    <mergeCell ref="H58:H59"/>
    <mergeCell ref="I58:I59"/>
    <mergeCell ref="J58:J59"/>
    <mergeCell ref="K58:K59"/>
    <mergeCell ref="A131:B131"/>
    <mergeCell ref="A133:B133"/>
    <mergeCell ref="C133:E133"/>
    <mergeCell ref="A134:B134"/>
    <mergeCell ref="I18:I19"/>
    <mergeCell ref="C92:D92"/>
    <mergeCell ref="A93:B93"/>
    <mergeCell ref="C93:E93"/>
    <mergeCell ref="F98:F99"/>
    <mergeCell ref="H98:H99"/>
    <mergeCell ref="A2:F2"/>
    <mergeCell ref="C52:D52"/>
    <mergeCell ref="A51:B51"/>
    <mergeCell ref="A53:B53"/>
    <mergeCell ref="C53:E53"/>
    <mergeCell ref="C18:D18"/>
    <mergeCell ref="B18:B19"/>
    <mergeCell ref="A18:A19"/>
    <mergeCell ref="E18:E19"/>
    <mergeCell ref="A6:F7"/>
    <mergeCell ref="A5:F5"/>
    <mergeCell ref="A8:F8"/>
    <mergeCell ref="A11:F12"/>
    <mergeCell ref="F18:F19"/>
    <mergeCell ref="D17:F17"/>
    <mergeCell ref="A9:F9"/>
    <mergeCell ref="A91:B91"/>
    <mergeCell ref="A13:F14"/>
    <mergeCell ref="H17:K17"/>
    <mergeCell ref="K18:K19"/>
    <mergeCell ref="H18:H19"/>
    <mergeCell ref="A94:B94"/>
    <mergeCell ref="A97:C97"/>
    <mergeCell ref="D97:F97"/>
    <mergeCell ref="H97:K97"/>
    <mergeCell ref="J18:J19"/>
    <mergeCell ref="A54:B54"/>
    <mergeCell ref="J98:J99"/>
    <mergeCell ref="K98:K99"/>
    <mergeCell ref="C132:D132"/>
    <mergeCell ref="A137:C137"/>
    <mergeCell ref="D137:F137"/>
    <mergeCell ref="H137:K137"/>
    <mergeCell ref="C172:D172"/>
    <mergeCell ref="A341:I342"/>
    <mergeCell ref="A299:C299"/>
    <mergeCell ref="A297:E297"/>
    <mergeCell ref="A98:A99"/>
    <mergeCell ref="B98:B99"/>
    <mergeCell ref="C98:D98"/>
    <mergeCell ref="E98:E99"/>
    <mergeCell ref="I98:I99"/>
    <mergeCell ref="K138:K139"/>
    <mergeCell ref="A171:B171"/>
    <mergeCell ref="A138:A139"/>
    <mergeCell ref="B138:B139"/>
    <mergeCell ref="C138:D138"/>
    <mergeCell ref="A173:B173"/>
    <mergeCell ref="C173:E173"/>
    <mergeCell ref="A174:B174"/>
    <mergeCell ref="A177:C177"/>
    <mergeCell ref="H138:H139"/>
    <mergeCell ref="I138:I139"/>
    <mergeCell ref="J138:J139"/>
    <mergeCell ref="A211:B211"/>
    <mergeCell ref="E138:E139"/>
    <mergeCell ref="F138:F139"/>
    <mergeCell ref="C212:D212"/>
    <mergeCell ref="A213:B213"/>
    <mergeCell ref="C213:E213"/>
    <mergeCell ref="A214:B214"/>
    <mergeCell ref="H177:K177"/>
    <mergeCell ref="A178:A179"/>
    <mergeCell ref="B178:B179"/>
    <mergeCell ref="C178:D178"/>
    <mergeCell ref="E178:E179"/>
    <mergeCell ref="F178:F179"/>
    <mergeCell ref="H178:H179"/>
    <mergeCell ref="I178:I179"/>
    <mergeCell ref="J178:J179"/>
    <mergeCell ref="K178:K179"/>
    <mergeCell ref="D177:F177"/>
    <mergeCell ref="A251:B251"/>
    <mergeCell ref="C252:D252"/>
    <mergeCell ref="A253:B253"/>
    <mergeCell ref="C253:E253"/>
    <mergeCell ref="A254:B254"/>
    <mergeCell ref="A217:C217"/>
    <mergeCell ref="D217:F217"/>
    <mergeCell ref="H217:K217"/>
    <mergeCell ref="A218:A219"/>
    <mergeCell ref="B218:B219"/>
    <mergeCell ref="C218:D218"/>
    <mergeCell ref="E218:E219"/>
    <mergeCell ref="F218:F219"/>
    <mergeCell ref="H218:H219"/>
    <mergeCell ref="I218:I219"/>
    <mergeCell ref="J218:J219"/>
    <mergeCell ref="K218:K219"/>
    <mergeCell ref="A291:B291"/>
    <mergeCell ref="C292:D292"/>
    <mergeCell ref="A293:B293"/>
    <mergeCell ref="C293:E293"/>
    <mergeCell ref="A294:B294"/>
    <mergeCell ref="A257:C257"/>
    <mergeCell ref="D257:F257"/>
    <mergeCell ref="H257:K257"/>
    <mergeCell ref="A258:A259"/>
    <mergeCell ref="B258:B259"/>
    <mergeCell ref="C258:D258"/>
    <mergeCell ref="E258:E259"/>
    <mergeCell ref="F258:F259"/>
    <mergeCell ref="H258:H259"/>
    <mergeCell ref="I258:I259"/>
    <mergeCell ref="J258:J259"/>
    <mergeCell ref="K258:K259"/>
  </mergeCells>
  <hyperlinks>
    <hyperlink ref="A343" r:id="rId1" display="mailto:standards.qualifications@citb.co.uk" xr:uid="{00000000-0004-0000-0000-000000000000}"/>
  </hyperlinks>
  <pageMargins left="0.70866141732283472" right="0.70866141732283472" top="0.39370078740157483" bottom="0.39370078740157483" header="0.31496062992125984" footer="0.31496062992125984"/>
  <pageSetup paperSize="9" scale="65" fitToHeight="0" orientation="landscape" r:id="rId2"/>
  <rowBreaks count="1" manualBreakCount="1">
    <brk id="32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C7C4246675A48983393C5D23FFCFC" ma:contentTypeVersion="14" ma:contentTypeDescription="Create a new document." ma:contentTypeScope="" ma:versionID="76679274e43eac5d46bf3156e2ed7632">
  <xsd:schema xmlns:xsd="http://www.w3.org/2001/XMLSchema" xmlns:xs="http://www.w3.org/2001/XMLSchema" xmlns:p="http://schemas.microsoft.com/office/2006/metadata/properties" xmlns:ns2="f719decc-5758-44f9-97d9-d1447a9bb81d" xmlns:ns3="1791bac4-7482-40ad-8f4b-de60d1eb27de" xmlns:ns4="1e743f84-b2a2-4b9d-b83e-c8c7ed0ccd0e" targetNamespace="http://schemas.microsoft.com/office/2006/metadata/properties" ma:root="true" ma:fieldsID="f8458f2a1d4102b5c4a2a35262bb319e" ns2:_="" ns3:_="" ns4:_="">
    <xsd:import namespace="f719decc-5758-44f9-97d9-d1447a9bb81d"/>
    <xsd:import namespace="1791bac4-7482-40ad-8f4b-de60d1eb27de"/>
    <xsd:import namespace="1e743f84-b2a2-4b9d-b83e-c8c7ed0ccd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Occupation_x0020_Titl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Information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9decc-5758-44f9-97d9-d1447a9bb81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1bac4-7482-40ad-8f4b-de60d1eb27de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11" nillable="true" ma:displayName="Occupation Title" ma:description="Old files (J MacIver) still needed for reference." ma:format="Dropdown" ma:internalName="Occupation_x0020_Titl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Information" ma:index="16" nillable="true" ma:displayName="Information" ma:description="NVQ Structure and&#10;TQT form" ma:format="Dropdown" ma:internalName="Information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43f84-b2a2-4b9d-b83e-c8c7ed0ccd0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1791bac4-7482-40ad-8f4b-de60d1eb27de" xsi:nil="true"/>
    <Occupation_x0020_Title xmlns="1791bac4-7482-40ad-8f4b-de60d1eb27de" xsi:nil="true"/>
    <SharedWithUsers xmlns="1e743f84-b2a2-4b9d-b83e-c8c7ed0ccd0e">
      <UserInfo>
        <DisplayName/>
        <AccountId xsi:nil="true"/>
        <AccountType/>
      </UserInfo>
    </SharedWithUsers>
    <_dlc_DocId xmlns="f719decc-5758-44f9-97d9-d1447a9bb81d">APP18032516--137439871-26059</_dlc_DocId>
    <_dlc_DocIdUrl xmlns="f719decc-5758-44f9-97d9-d1447a9bb81d">
      <Url>https://citb.sharepoint.com/sites/ApprntcshpsStndrdsQlfctns/PubStds/_layouts/15/DocIdRedir.aspx?ID=APP18032516--137439871-26059</Url>
      <Description>APP18032516--137439871-26059</Description>
    </_dlc_DocIdUrl>
  </documentManagement>
</p:properties>
</file>

<file path=customXml/itemProps1.xml><?xml version="1.0" encoding="utf-8"?>
<ds:datastoreItem xmlns:ds="http://schemas.openxmlformats.org/officeDocument/2006/customXml" ds:itemID="{2A787156-8BFA-4572-8DAD-4C1FCF2C56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0E60B-BAE0-47D2-91C0-219BACB0F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9decc-5758-44f9-97d9-d1447a9bb81d"/>
    <ds:schemaRef ds:uri="1791bac4-7482-40ad-8f4b-de60d1eb27de"/>
    <ds:schemaRef ds:uri="1e743f84-b2a2-4b9d-b83e-c8c7ed0cc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9BCDEB-0461-4F0C-801D-8E9263508DEB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72e1be1e-2d94-4ca8-b669-4ffd779dfb48"/>
    <ds:schemaRef ds:uri="http://schemas.microsoft.com/office/infopath/2007/PartnerControls"/>
    <ds:schemaRef ds:uri="e6f1b952-d3b0-4ac6-88a3-afb0e4435927"/>
    <ds:schemaRef ds:uri="http://www.w3.org/XML/1998/namespace"/>
    <ds:schemaRef ds:uri="http://purl.org/dc/elements/1.1/"/>
    <ds:schemaRef ds:uri="1791bac4-7482-40ad-8f4b-de60d1eb27de"/>
    <ds:schemaRef ds:uri="1e743f84-b2a2-4b9d-b83e-c8c7ed0ccd0e"/>
    <ds:schemaRef ds:uri="f719decc-5758-44f9-97d9-d1447a9bb8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L4 CSS</vt:lpstr>
      <vt:lpstr>'L4 CSS'!Print_Area</vt:lpstr>
    </vt:vector>
  </TitlesOfParts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 Lintott</dc:creator>
  <cp:lastModifiedBy>Jessica Marston</cp:lastModifiedBy>
  <cp:revision/>
  <cp:lastPrinted>2021-06-22T08:53:19Z</cp:lastPrinted>
  <dcterms:created xsi:type="dcterms:W3CDTF">2016-06-21T13:42:11Z</dcterms:created>
  <dcterms:modified xsi:type="dcterms:W3CDTF">2021-07-21T12:55:28Z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0x010100CC8C7C4246675A48983393C5D23FFCFC</vt:lpwstr>
  </property>
  <property fmtid="{D5CDD505-2E9C-101B-9397-08002B2CF9AE}" pid="3" name="_dlc_DocIdItemGuid">
    <vt:lpwstr>542ad57a-7bbd-474b-ba74-b0ddfa9cf75b</vt:lpwstr>
  </property>
  <property fmtid="{D5CDD505-2E9C-101B-9397-08002B2CF9AE}" pid="4" name="Order">
    <vt:r8>1355700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